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A3A621DA-9957-4635-A577-5E0084150C42}" xr6:coauthVersionLast="47" xr6:coauthVersionMax="47" xr10:uidLastSave="{00000000-0000-0000-0000-000000000000}"/>
  <bookViews>
    <workbookView xWindow="-120" yWindow="-120" windowWidth="29040" windowHeight="15720" firstSheet="1" activeTab="1" xr2:uid="{00000000-000D-0000-FFFF-FFFF00000000}"/>
  </bookViews>
  <sheets>
    <sheet name="8.1. Đất ở tại đô thị " sheetId="12" state="hidden" r:id="rId1"/>
    <sheet name="29.1. Đất ở tại nông thôn" sheetId="16" r:id="rId2"/>
    <sheet name="8.3. Đất TMDV tại đô thị" sheetId="13" state="hidden" r:id="rId3"/>
    <sheet name="29.2. Đất TMDV tại nông thôn" sheetId="14" r:id="rId4"/>
    <sheet name="8.5. Đất SXPNN tại đô thị" sheetId="17" state="hidden" r:id="rId5"/>
    <sheet name="29.3. Đất SXPNN tại nông thôn" sheetId="18" r:id="rId6"/>
    <sheet name="29.4. Đất NN" sheetId="15" r:id="rId7"/>
  </sheets>
  <externalReferences>
    <externalReference r:id="rId8"/>
  </externalReferences>
  <definedNames>
    <definedName name="_xlnm.Print_Titles" localSheetId="1">'29.1. Đất ở tại nông thôn'!$7:$8</definedName>
    <definedName name="_xlnm.Print_Titles" localSheetId="3">'29.2. Đất TMDV tại nông thôn'!$7:$8</definedName>
    <definedName name="_xlnm.Print_Titles" localSheetId="5">'29.3.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'29.1. Đất ở tại nông thôn'!$A$1:$H$58</definedName>
    <definedName name="_xlnm.Print_Area" localSheetId="3">'29.2. Đất TMDV tại nông thôn'!$A$1:$H$58</definedName>
    <definedName name="_xlnm.Print_Area" localSheetId="5">'29.3. Đất SXPNN tại nông thôn'!$A$1:$H$58</definedName>
    <definedName name="_xlnm.Print_Area" localSheetId="6">'29.4. Đất NN'!$A$1:$E$54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18" l="1"/>
  <c r="F11" i="18"/>
  <c r="G11" i="18"/>
  <c r="H11" i="18"/>
  <c r="E12" i="18"/>
  <c r="F12" i="18"/>
  <c r="G12" i="18"/>
  <c r="H12" i="18"/>
  <c r="E13" i="18"/>
  <c r="F13" i="18"/>
  <c r="G13" i="18"/>
  <c r="H13" i="18"/>
  <c r="E14" i="18"/>
  <c r="F14" i="18"/>
  <c r="G14" i="18"/>
  <c r="H14" i="18"/>
  <c r="E15" i="18"/>
  <c r="F15" i="18"/>
  <c r="G15" i="18"/>
  <c r="H15" i="18"/>
  <c r="E16" i="18"/>
  <c r="F16" i="18"/>
  <c r="G16" i="18"/>
  <c r="H16" i="18"/>
  <c r="E17" i="18"/>
  <c r="F17" i="18"/>
  <c r="G17" i="18"/>
  <c r="H17" i="18"/>
  <c r="E18" i="18"/>
  <c r="F18" i="18"/>
  <c r="G18" i="18"/>
  <c r="H18" i="18"/>
  <c r="E19" i="18"/>
  <c r="F19" i="18"/>
  <c r="G19" i="18"/>
  <c r="E20" i="18"/>
  <c r="F20" i="18"/>
  <c r="G20" i="18"/>
  <c r="E21" i="18"/>
  <c r="F21" i="18"/>
  <c r="G21" i="18"/>
  <c r="E22" i="18"/>
  <c r="F22" i="18"/>
  <c r="E23" i="18"/>
  <c r="F23" i="18"/>
  <c r="E24" i="18"/>
  <c r="F24" i="18"/>
  <c r="E25" i="18"/>
  <c r="F25" i="18"/>
  <c r="E26" i="18"/>
  <c r="F26" i="18"/>
  <c r="G26" i="18"/>
  <c r="H26" i="18"/>
  <c r="E28" i="18"/>
  <c r="F28" i="18"/>
  <c r="G28" i="18"/>
  <c r="H28" i="18"/>
  <c r="E29" i="18"/>
  <c r="F29" i="18"/>
  <c r="G29" i="18"/>
  <c r="H29" i="18"/>
  <c r="E30" i="18"/>
  <c r="F30" i="18"/>
  <c r="G30" i="18"/>
  <c r="H30" i="18"/>
  <c r="E31" i="18"/>
  <c r="F31" i="18"/>
  <c r="G31" i="18"/>
  <c r="H31" i="18"/>
  <c r="E32" i="18"/>
  <c r="F32" i="18"/>
  <c r="G32" i="18"/>
  <c r="H32" i="18"/>
  <c r="E33" i="18"/>
  <c r="F33" i="18"/>
  <c r="G33" i="18"/>
  <c r="H33" i="18"/>
  <c r="E34" i="18"/>
  <c r="F34" i="18"/>
  <c r="G34" i="18"/>
  <c r="H34" i="18"/>
  <c r="E35" i="18"/>
  <c r="F35" i="18"/>
  <c r="G35" i="18"/>
  <c r="H35" i="18"/>
  <c r="E36" i="18"/>
  <c r="F36" i="18"/>
  <c r="G36" i="18"/>
  <c r="H36" i="18"/>
  <c r="E37" i="18"/>
  <c r="F37" i="18"/>
  <c r="E38" i="18"/>
  <c r="F38" i="18"/>
  <c r="G38" i="18"/>
  <c r="E39" i="18"/>
  <c r="F39" i="18"/>
  <c r="G39" i="18"/>
  <c r="E40" i="18"/>
  <c r="F40" i="18"/>
  <c r="G40" i="18"/>
  <c r="H40" i="18"/>
  <c r="E41" i="18"/>
  <c r="F41" i="18"/>
  <c r="G41" i="18"/>
  <c r="E42" i="18"/>
  <c r="F42" i="18"/>
  <c r="G42" i="18"/>
  <c r="H42" i="18"/>
  <c r="E43" i="18"/>
  <c r="F43" i="18"/>
  <c r="G43" i="18"/>
  <c r="H43" i="18"/>
  <c r="E44" i="18"/>
  <c r="F44" i="18"/>
  <c r="G44" i="18"/>
  <c r="H44" i="18"/>
  <c r="E45" i="18"/>
  <c r="F45" i="18"/>
  <c r="G45" i="18"/>
  <c r="H45" i="18"/>
  <c r="E47" i="18"/>
  <c r="F47" i="18"/>
  <c r="G47" i="18"/>
  <c r="H47" i="18"/>
  <c r="E49" i="18"/>
  <c r="F49" i="18"/>
  <c r="G49" i="18"/>
  <c r="H49" i="18"/>
  <c r="E50" i="18"/>
  <c r="F50" i="18"/>
  <c r="G50" i="18"/>
  <c r="H50" i="18"/>
  <c r="E52" i="18"/>
  <c r="F52" i="18"/>
  <c r="G52" i="18"/>
  <c r="H52" i="18"/>
  <c r="E53" i="18"/>
  <c r="F53" i="18"/>
  <c r="G53" i="18"/>
  <c r="H53" i="18"/>
  <c r="F10" i="18"/>
  <c r="G10" i="18"/>
  <c r="H10" i="18"/>
  <c r="E10" i="18"/>
  <c r="E57" i="18"/>
  <c r="E58" i="18"/>
  <c r="E56" i="18"/>
  <c r="E11" i="14"/>
  <c r="F11" i="14"/>
  <c r="G11" i="14"/>
  <c r="H11" i="14"/>
  <c r="E12" i="14"/>
  <c r="F12" i="14"/>
  <c r="G12" i="14"/>
  <c r="H12" i="14"/>
  <c r="E13" i="14"/>
  <c r="F13" i="14"/>
  <c r="G13" i="14"/>
  <c r="H13" i="14"/>
  <c r="E14" i="14"/>
  <c r="F14" i="14"/>
  <c r="G14" i="14"/>
  <c r="H14" i="14"/>
  <c r="E15" i="14"/>
  <c r="F15" i="14"/>
  <c r="G15" i="14"/>
  <c r="H15" i="14"/>
  <c r="E16" i="14"/>
  <c r="F16" i="14"/>
  <c r="G16" i="14"/>
  <c r="H16" i="14"/>
  <c r="E17" i="14"/>
  <c r="F17" i="14"/>
  <c r="G17" i="14"/>
  <c r="H17" i="14"/>
  <c r="E18" i="14"/>
  <c r="F18" i="14"/>
  <c r="G18" i="14"/>
  <c r="H18" i="14"/>
  <c r="E19" i="14"/>
  <c r="F19" i="14"/>
  <c r="G19" i="14"/>
  <c r="E20" i="14"/>
  <c r="F20" i="14"/>
  <c r="G20" i="14"/>
  <c r="E21" i="14"/>
  <c r="F21" i="14"/>
  <c r="G21" i="14"/>
  <c r="E22" i="14"/>
  <c r="F22" i="14"/>
  <c r="E23" i="14"/>
  <c r="F23" i="14"/>
  <c r="E24" i="14"/>
  <c r="F24" i="14"/>
  <c r="E25" i="14"/>
  <c r="F25" i="14"/>
  <c r="E26" i="14"/>
  <c r="F26" i="14"/>
  <c r="G26" i="14"/>
  <c r="H26" i="14"/>
  <c r="E28" i="14"/>
  <c r="F28" i="14"/>
  <c r="G28" i="14"/>
  <c r="H28" i="14"/>
  <c r="E29" i="14"/>
  <c r="F29" i="14"/>
  <c r="G29" i="14"/>
  <c r="H29" i="14"/>
  <c r="E30" i="14"/>
  <c r="F30" i="14"/>
  <c r="G30" i="14"/>
  <c r="H30" i="14"/>
  <c r="E31" i="14"/>
  <c r="F31" i="14"/>
  <c r="G31" i="14"/>
  <c r="H31" i="14"/>
  <c r="E32" i="14"/>
  <c r="F32" i="14"/>
  <c r="G32" i="14"/>
  <c r="H32" i="14"/>
  <c r="E33" i="14"/>
  <c r="F33" i="14"/>
  <c r="G33" i="14"/>
  <c r="H33" i="14"/>
  <c r="E34" i="14"/>
  <c r="F34" i="14"/>
  <c r="G34" i="14"/>
  <c r="H34" i="14"/>
  <c r="E35" i="14"/>
  <c r="F35" i="14"/>
  <c r="G35" i="14"/>
  <c r="H35" i="14"/>
  <c r="E36" i="14"/>
  <c r="F36" i="14"/>
  <c r="G36" i="14"/>
  <c r="H36" i="14"/>
  <c r="E37" i="14"/>
  <c r="F37" i="14"/>
  <c r="E38" i="14"/>
  <c r="F38" i="14"/>
  <c r="G38" i="14"/>
  <c r="E39" i="14"/>
  <c r="F39" i="14"/>
  <c r="G39" i="14"/>
  <c r="E40" i="14"/>
  <c r="F40" i="14"/>
  <c r="G40" i="14"/>
  <c r="H40" i="14"/>
  <c r="E41" i="14"/>
  <c r="F41" i="14"/>
  <c r="G41" i="14"/>
  <c r="E42" i="14"/>
  <c r="F42" i="14"/>
  <c r="G42" i="14"/>
  <c r="H42" i="14"/>
  <c r="E43" i="14"/>
  <c r="F43" i="14"/>
  <c r="G43" i="14"/>
  <c r="H43" i="14"/>
  <c r="E44" i="14"/>
  <c r="F44" i="14"/>
  <c r="G44" i="14"/>
  <c r="H44" i="14"/>
  <c r="E45" i="14"/>
  <c r="F45" i="14"/>
  <c r="G45" i="14"/>
  <c r="H45" i="14"/>
  <c r="E47" i="14"/>
  <c r="F47" i="14"/>
  <c r="G47" i="14"/>
  <c r="H47" i="14"/>
  <c r="E49" i="14"/>
  <c r="F49" i="14"/>
  <c r="G49" i="14"/>
  <c r="H49" i="14"/>
  <c r="E50" i="14"/>
  <c r="F50" i="14"/>
  <c r="G50" i="14"/>
  <c r="H50" i="14"/>
  <c r="E52" i="14"/>
  <c r="F52" i="14"/>
  <c r="G52" i="14"/>
  <c r="H52" i="14"/>
  <c r="E53" i="14"/>
  <c r="F53" i="14"/>
  <c r="G53" i="14"/>
  <c r="H53" i="14"/>
  <c r="F10" i="14"/>
  <c r="G10" i="14"/>
  <c r="H10" i="14"/>
  <c r="E10" i="14"/>
  <c r="E57" i="14"/>
  <c r="E58" i="14"/>
  <c r="E56" i="14"/>
  <c r="H17" i="16" l="1"/>
  <c r="G17" i="16"/>
  <c r="F17" i="16"/>
  <c r="B51" i="15"/>
  <c r="B52" i="15"/>
  <c r="B53" i="15"/>
  <c r="B54" i="15"/>
  <c r="B50" i="15"/>
  <c r="B42" i="15"/>
  <c r="B43" i="15"/>
  <c r="B44" i="15"/>
  <c r="B45" i="15"/>
  <c r="B41" i="15"/>
  <c r="B32" i="15"/>
  <c r="B33" i="15"/>
  <c r="B34" i="15"/>
  <c r="B35" i="15"/>
  <c r="B31" i="15"/>
  <c r="B22" i="15"/>
  <c r="B23" i="15"/>
  <c r="B24" i="15"/>
  <c r="B25" i="15"/>
  <c r="B21" i="15"/>
  <c r="F21" i="16"/>
  <c r="G21" i="16"/>
  <c r="F22" i="16"/>
  <c r="F23" i="16"/>
  <c r="F24" i="16"/>
  <c r="F25" i="16"/>
  <c r="F26" i="16"/>
  <c r="G26" i="16"/>
  <c r="H26" i="16"/>
  <c r="F28" i="16"/>
  <c r="G28" i="16"/>
  <c r="H28" i="16"/>
  <c r="F29" i="16"/>
  <c r="G29" i="16"/>
  <c r="H29" i="16"/>
  <c r="F30" i="16"/>
  <c r="G30" i="16"/>
  <c r="H30" i="16"/>
  <c r="F31" i="16"/>
  <c r="G31" i="16"/>
  <c r="H31" i="16"/>
  <c r="F32" i="16"/>
  <c r="G32" i="16"/>
  <c r="H32" i="16"/>
  <c r="F33" i="16"/>
  <c r="G33" i="16"/>
  <c r="H33" i="16"/>
  <c r="F34" i="16"/>
  <c r="G34" i="16"/>
  <c r="H34" i="16"/>
  <c r="F35" i="16"/>
  <c r="G35" i="16"/>
  <c r="H35" i="16"/>
  <c r="F36" i="16"/>
  <c r="G36" i="16"/>
  <c r="H36" i="16"/>
  <c r="F37" i="16"/>
  <c r="F38" i="16"/>
  <c r="G38" i="16"/>
  <c r="F39" i="16"/>
  <c r="G39" i="16"/>
  <c r="F40" i="16"/>
  <c r="G40" i="16"/>
  <c r="H40" i="16"/>
  <c r="F41" i="16"/>
  <c r="G41" i="16"/>
  <c r="F42" i="16"/>
  <c r="G42" i="16"/>
  <c r="H42" i="16"/>
  <c r="F43" i="16"/>
  <c r="G43" i="16"/>
  <c r="H43" i="16"/>
  <c r="F44" i="16"/>
  <c r="G44" i="16"/>
  <c r="H44" i="16"/>
  <c r="F45" i="16"/>
  <c r="G45" i="16"/>
  <c r="H45" i="16"/>
  <c r="F47" i="16"/>
  <c r="G47" i="16"/>
  <c r="H47" i="16"/>
  <c r="F49" i="16"/>
  <c r="G49" i="16"/>
  <c r="H49" i="16"/>
  <c r="F50" i="16"/>
  <c r="G50" i="16"/>
  <c r="H50" i="16"/>
  <c r="F52" i="16"/>
  <c r="G52" i="16"/>
  <c r="H52" i="16"/>
  <c r="F53" i="16"/>
  <c r="G53" i="16"/>
  <c r="H53" i="16"/>
  <c r="F19" i="16"/>
  <c r="G19" i="16"/>
  <c r="F20" i="16"/>
  <c r="G20" i="16"/>
  <c r="G15" i="16"/>
  <c r="F14" i="16"/>
  <c r="H11" i="16"/>
  <c r="F10" i="16"/>
  <c r="G10" i="16"/>
  <c r="F12" i="16"/>
  <c r="G12" i="16"/>
  <c r="H12" i="16"/>
  <c r="F13" i="16"/>
  <c r="H13" i="16"/>
  <c r="G14" i="16"/>
  <c r="G16" i="16"/>
  <c r="F18" i="16"/>
  <c r="G18" i="16"/>
  <c r="H18" i="16"/>
  <c r="H15" i="16"/>
  <c r="F15" i="16"/>
  <c r="F16" i="16"/>
  <c r="H14" i="16"/>
  <c r="G11" i="16"/>
  <c r="F11" i="16"/>
  <c r="H10" i="16"/>
  <c r="H16" i="16"/>
  <c r="G13" i="16"/>
  <c r="E11" i="13"/>
  <c r="G52" i="17"/>
  <c r="E52" i="17"/>
  <c r="F52" i="17"/>
  <c r="G51" i="17"/>
  <c r="F51" i="17"/>
  <c r="E51" i="17"/>
  <c r="H51" i="17"/>
  <c r="E49" i="17"/>
  <c r="H49" i="17"/>
  <c r="E48" i="17"/>
  <c r="F48" i="17"/>
  <c r="G47" i="17"/>
  <c r="F47" i="17"/>
  <c r="E47" i="17"/>
  <c r="H47" i="17"/>
  <c r="E46" i="17"/>
  <c r="H46" i="17"/>
  <c r="H45" i="17"/>
  <c r="G45" i="17"/>
  <c r="E45" i="17"/>
  <c r="F45" i="17"/>
  <c r="E44" i="17"/>
  <c r="H44" i="17"/>
  <c r="E43" i="17"/>
  <c r="H43" i="17"/>
  <c r="H42" i="17"/>
  <c r="G42" i="17"/>
  <c r="E42" i="17"/>
  <c r="F42" i="17"/>
  <c r="E41" i="17"/>
  <c r="H41" i="17"/>
  <c r="E40" i="17"/>
  <c r="H40" i="17"/>
  <c r="H39" i="17"/>
  <c r="E39" i="17"/>
  <c r="F39" i="17"/>
  <c r="F38" i="17"/>
  <c r="E38" i="17"/>
  <c r="H38" i="17"/>
  <c r="E37" i="17"/>
  <c r="H37" i="17"/>
  <c r="H36" i="17"/>
  <c r="E36" i="17"/>
  <c r="F36" i="17"/>
  <c r="E35" i="17"/>
  <c r="H35" i="17"/>
  <c r="E34" i="17"/>
  <c r="H34" i="17"/>
  <c r="H32" i="17"/>
  <c r="G32" i="17"/>
  <c r="E32" i="17"/>
  <c r="F32" i="17"/>
  <c r="G31" i="17"/>
  <c r="E31" i="17"/>
  <c r="H31" i="17"/>
  <c r="E30" i="17"/>
  <c r="H30" i="17"/>
  <c r="E29" i="17"/>
  <c r="F29" i="17"/>
  <c r="E28" i="17"/>
  <c r="H28" i="17"/>
  <c r="E27" i="17"/>
  <c r="H27" i="17"/>
  <c r="E26" i="17"/>
  <c r="F26" i="17"/>
  <c r="G25" i="17"/>
  <c r="E25" i="17"/>
  <c r="H25" i="17"/>
  <c r="E24" i="17"/>
  <c r="H24" i="17"/>
  <c r="G23" i="17"/>
  <c r="E23" i="17"/>
  <c r="F23" i="17"/>
  <c r="G22" i="17"/>
  <c r="F22" i="17"/>
  <c r="E22" i="17"/>
  <c r="H22" i="17"/>
  <c r="E21" i="17"/>
  <c r="H21" i="17"/>
  <c r="E20" i="17"/>
  <c r="F20" i="17"/>
  <c r="E19" i="17"/>
  <c r="H19" i="17"/>
  <c r="E18" i="17"/>
  <c r="H18" i="17"/>
  <c r="G17" i="17"/>
  <c r="E17" i="17"/>
  <c r="F17" i="17"/>
  <c r="E16" i="17"/>
  <c r="H16" i="17"/>
  <c r="E15" i="17"/>
  <c r="H15" i="17"/>
  <c r="H14" i="17"/>
  <c r="G14" i="17"/>
  <c r="E14" i="17"/>
  <c r="F14" i="17"/>
  <c r="E13" i="17"/>
  <c r="G13" i="17"/>
  <c r="E12" i="17"/>
  <c r="H12" i="17"/>
  <c r="E11" i="17"/>
  <c r="F11" i="17"/>
  <c r="F10" i="17"/>
  <c r="E10" i="17"/>
  <c r="G10" i="17"/>
  <c r="E52" i="13"/>
  <c r="H52" i="13"/>
  <c r="G51" i="13"/>
  <c r="E51" i="13"/>
  <c r="H51" i="13"/>
  <c r="E49" i="13"/>
  <c r="G49" i="13"/>
  <c r="F48" i="13"/>
  <c r="E48" i="13"/>
  <c r="H48" i="13"/>
  <c r="E47" i="13"/>
  <c r="H47" i="13"/>
  <c r="E46" i="13"/>
  <c r="G46" i="13"/>
  <c r="G45" i="13"/>
  <c r="F45" i="13"/>
  <c r="E45" i="13"/>
  <c r="H45" i="13"/>
  <c r="E44" i="13"/>
  <c r="H44" i="13"/>
  <c r="E43" i="13"/>
  <c r="G43" i="13"/>
  <c r="E42" i="13"/>
  <c r="H42" i="13"/>
  <c r="E41" i="13"/>
  <c r="H41" i="13"/>
  <c r="E40" i="13"/>
  <c r="G40" i="13"/>
  <c r="E39" i="13"/>
  <c r="H39" i="13"/>
  <c r="E38" i="13"/>
  <c r="H38" i="13"/>
  <c r="E37" i="13"/>
  <c r="G37" i="13"/>
  <c r="G36" i="13"/>
  <c r="E36" i="13"/>
  <c r="H36" i="13"/>
  <c r="E35" i="13"/>
  <c r="H35" i="13"/>
  <c r="E34" i="13"/>
  <c r="H34" i="13"/>
  <c r="E32" i="13"/>
  <c r="H32" i="13"/>
  <c r="E31" i="13"/>
  <c r="H31" i="13"/>
  <c r="E30" i="13"/>
  <c r="G30" i="13"/>
  <c r="G29" i="13"/>
  <c r="E29" i="13"/>
  <c r="H29" i="13"/>
  <c r="E28" i="13"/>
  <c r="H28" i="13"/>
  <c r="E27" i="13"/>
  <c r="G27" i="13"/>
  <c r="E26" i="13"/>
  <c r="H26" i="13"/>
  <c r="E25" i="13"/>
  <c r="H25" i="13"/>
  <c r="E24" i="13"/>
  <c r="G24" i="13"/>
  <c r="E23" i="13"/>
  <c r="H23" i="13"/>
  <c r="E22" i="13"/>
  <c r="H22" i="13"/>
  <c r="E21" i="13"/>
  <c r="F21" i="13"/>
  <c r="E20" i="13"/>
  <c r="H20" i="13"/>
  <c r="E19" i="13"/>
  <c r="H19" i="13"/>
  <c r="E18" i="13"/>
  <c r="F18" i="13"/>
  <c r="E17" i="13"/>
  <c r="H17" i="13"/>
  <c r="E16" i="13"/>
  <c r="H16" i="13"/>
  <c r="E15" i="13"/>
  <c r="F15" i="13"/>
  <c r="E14" i="13"/>
  <c r="H14" i="13"/>
  <c r="E13" i="13"/>
  <c r="H13" i="13"/>
  <c r="E12" i="13"/>
  <c r="G12" i="13"/>
  <c r="H11" i="13"/>
  <c r="E10" i="13"/>
  <c r="H10" i="13"/>
  <c r="F42" i="13"/>
  <c r="G29" i="17"/>
  <c r="F44" i="17"/>
  <c r="F32" i="13"/>
  <c r="G42" i="13"/>
  <c r="G52" i="13"/>
  <c r="G11" i="17"/>
  <c r="F19" i="17"/>
  <c r="G26" i="17"/>
  <c r="H29" i="17"/>
  <c r="F41" i="17"/>
  <c r="G44" i="17"/>
  <c r="G48" i="17"/>
  <c r="H52" i="17"/>
  <c r="G32" i="13"/>
  <c r="F39" i="13"/>
  <c r="G48" i="13"/>
  <c r="F16" i="17"/>
  <c r="G20" i="17"/>
  <c r="H23" i="17"/>
  <c r="F35" i="17"/>
  <c r="G38" i="17"/>
  <c r="H48" i="17"/>
  <c r="F20" i="13"/>
  <c r="G41" i="17"/>
  <c r="F11" i="13"/>
  <c r="F17" i="13"/>
  <c r="F23" i="13"/>
  <c r="F29" i="13"/>
  <c r="G39" i="13"/>
  <c r="H20" i="17"/>
  <c r="F31" i="17"/>
  <c r="G35" i="17"/>
  <c r="F13" i="17"/>
  <c r="F28" i="17"/>
  <c r="G39" i="17"/>
  <c r="F14" i="13"/>
  <c r="F26" i="13"/>
  <c r="F52" i="13"/>
  <c r="H11" i="17"/>
  <c r="H26" i="17"/>
  <c r="F36" i="13"/>
  <c r="H17" i="17"/>
  <c r="F25" i="17"/>
  <c r="G28" i="17"/>
  <c r="G36" i="17"/>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A31" i="15"/>
  <c r="E13" i="12"/>
  <c r="F13" i="12"/>
  <c r="G13" i="12"/>
  <c r="H13" i="12"/>
  <c r="E14" i="12"/>
  <c r="E16" i="12"/>
  <c r="E18" i="12"/>
  <c r="E11" i="12"/>
  <c r="E19" i="12"/>
  <c r="E15" i="12"/>
  <c r="E17" i="12"/>
  <c r="E12" i="12"/>
  <c r="H14" i="12"/>
  <c r="G14" i="12"/>
  <c r="F14" i="12"/>
  <c r="F15" i="12"/>
  <c r="H15" i="12"/>
  <c r="G15" i="12"/>
  <c r="F18" i="12"/>
  <c r="H18" i="12"/>
  <c r="G18" i="12"/>
  <c r="G19" i="12"/>
  <c r="F19" i="12"/>
  <c r="H19" i="12"/>
  <c r="F12" i="12"/>
  <c r="H12" i="12"/>
  <c r="G12" i="12"/>
  <c r="H17" i="12"/>
  <c r="G17" i="12"/>
  <c r="F17" i="12"/>
  <c r="G11" i="12"/>
  <c r="F11" i="12"/>
  <c r="H11" i="12"/>
  <c r="H16" i="12"/>
  <c r="G16" i="12"/>
  <c r="F16" i="12"/>
  <c r="E10" i="12"/>
  <c r="F10" i="12"/>
  <c r="G10" i="12"/>
  <c r="H10" i="12"/>
  <c r="E22" i="12"/>
  <c r="E24" i="12"/>
  <c r="E46" i="12"/>
  <c r="F24" i="12"/>
  <c r="G24" i="12"/>
  <c r="H24" i="12"/>
  <c r="E41" i="12"/>
  <c r="E49" i="12"/>
  <c r="E48" i="12"/>
  <c r="E32" i="12"/>
  <c r="E45" i="12"/>
  <c r="E40" i="12"/>
  <c r="E39" i="12"/>
  <c r="E38" i="12"/>
  <c r="E43" i="12"/>
  <c r="E28" i="12"/>
  <c r="E36" i="12"/>
  <c r="G22" i="12"/>
  <c r="H22" i="12"/>
  <c r="F22" i="12"/>
  <c r="E42" i="12"/>
  <c r="E31" i="12"/>
  <c r="E23" i="12"/>
  <c r="E21" i="12"/>
  <c r="E20" i="12"/>
  <c r="H36" i="12"/>
  <c r="G36" i="12"/>
  <c r="F36" i="12"/>
  <c r="H38" i="12"/>
  <c r="F38" i="12"/>
  <c r="G38" i="12"/>
  <c r="G32" i="12"/>
  <c r="F32" i="12"/>
  <c r="H32" i="12"/>
  <c r="F49" i="12"/>
  <c r="G49" i="12"/>
  <c r="H49" i="12"/>
  <c r="E34" i="12"/>
  <c r="E37" i="12"/>
  <c r="E29" i="12"/>
  <c r="G28" i="12"/>
  <c r="H28" i="12"/>
  <c r="F28" i="12"/>
  <c r="E30" i="12"/>
  <c r="E27" i="12"/>
  <c r="E25" i="12"/>
  <c r="E51" i="12"/>
  <c r="E47"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E26" i="12"/>
  <c r="H20" i="12"/>
  <c r="F20" i="12"/>
  <c r="G20" i="12"/>
  <c r="E44" i="12"/>
  <c r="E52" i="12"/>
  <c r="E35" i="12"/>
  <c r="G35" i="12"/>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alcChain>
</file>

<file path=xl/sharedStrings.xml><?xml version="1.0" encoding="utf-8"?>
<sst xmlns="http://schemas.openxmlformats.org/spreadsheetml/2006/main" count="887" uniqueCount="256">
  <si>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</si>
  <si>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</si>
  <si>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</si>
  <si>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</si>
  <si>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</si>
  <si>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</si>
  <si>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</si>
  <si>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</si>
  <si>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</si>
  <si>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</si>
  <si>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</si>
  <si>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</si>
  <si>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</si>
  <si>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</si>
  <si>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</si>
  <si>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</si>
  <si>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</si>
  <si>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</si>
  <si>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</si>
  <si>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</si>
  <si>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</si>
  <si>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</si>
  <si>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</si>
  <si>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</si>
  <si>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</si>
  <si>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</si>
  <si>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</si>
  <si>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</si>
  <si>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</si>
  <si>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</si>
  <si>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</si>
  <si>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</si>
  <si>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</si>
  <si>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</si>
  <si>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</si>
  <si>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</si>
  <si>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</si>
  <si>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</si>
  <si>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</si>
  <si>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</si>
  <si>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</si>
  <si>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</si>
  <si>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</si>
  <si>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</si>
  <si>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</si>
  <si>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</si>
  <si>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</si>
  <si>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</si>
  <si>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</si>
  <si>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</si>
  <si>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</si>
  <si>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</si>
  <si>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</si>
  <si>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</si>
  <si>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</si>
  <si>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</si>
  <si>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</si>
  <si>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</si>
  <si>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</si>
  <si>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</si>
  <si>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</si>
  <si>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</si>
  <si>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</si>
  <si>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</si>
  <si>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</si>
  <si>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</si>
  <si>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</si>
  <si>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</si>
  <si>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</si>
  <si>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</si>
  <si>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</si>
  <si>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</si>
  <si>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</si>
  <si>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</si>
  <si>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</si>
  <si>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</si>
  <si>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</si>
  <si>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</si>
  <si>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</si>
  <si>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</si>
  <si>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</si>
  <si>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</si>
  <si>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</si>
  <si>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</si>
  <si>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</si>
  <si>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</si>
  <si>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</si>
  <si>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</si>
  <si>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</si>
  <si>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</si>
  <si>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</si>
  <si>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</si>
  <si>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</si>
  <si>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</si>
  <si>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</si>
  <si>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</si>
  <si>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</si>
  <si>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</si>
  <si>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</si>
  <si>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</si>
  <si>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</si>
  <si>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</si>
  <si>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</si>
  <si>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</si>
  <si>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</si>
  <si>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</si>
  <si>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</si>
  <si>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</si>
  <si>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</si>
  <si>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</si>
  <si>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</si>
  <si>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</si>
  <si>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</si>
  <si>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</si>
  <si>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</si>
  <si>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</si>
  <si>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</si>
  <si>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</si>
  <si>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</si>
  <si>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</si>
  <si>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</si>
  <si>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</si>
  <si>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</si>
  <si>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</si>
  <si>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</si>
  <si>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</si>
  <si>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</si>
  <si>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</si>
  <si>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</si>
  <si>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</si>
  <si>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</si>
  <si>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</si>
  <si>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</si>
  <si>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</si>
  <si>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</si>
  <si>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</si>
  <si>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</si>
  <si>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</si>
  <si>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</si>
  <si>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</si>
  <si>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</si>
  <si>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</si>
  <si>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Đường Quốc lộ 4A (nay là Đường Tỉnh 235A) (đoạn 1)</t>
  </si>
  <si>
    <t>Từ đỉnh dốc Tềnh Tạm</t>
  </si>
  <si>
    <t>Ngã ba Thâm Kéo (ngã ba Chó)</t>
  </si>
  <si>
    <t>Đường Quốc lộ 4A (nay là Đường Tỉnh 235A) (đoạn 2)</t>
  </si>
  <si>
    <t>Ngã ba Cổng Trắng</t>
  </si>
  <si>
    <t>Đường Quốc lộ 4A (nay là Đường Tỉnh 235A) (đoạn 3))</t>
  </si>
  <si>
    <t>Đường Kéo Bó (Hang Dơi)</t>
  </si>
  <si>
    <t>Đường Quốc lộ 4A (nay là Đường Tỉnh 235A) (đoạn 4)</t>
  </si>
  <si>
    <t>Chân dốc Khơ Đa (Cống 1)</t>
  </si>
  <si>
    <t>Đường Quốc lộ 4A (nay là Đường Tỉnh 235A)(đoạn 5)</t>
  </si>
  <si>
    <t>Ngã ba Tà Lài (ngã ba Ma Mèo)</t>
  </si>
  <si>
    <t>Đường Ngã ba chó đến đường bê tông mới</t>
  </si>
  <si>
    <t>Cuối ngõ 2 gặp đường bê tông (Từ đầu ngõ 2 đến cuối ngõ 2)</t>
  </si>
  <si>
    <t>Đường bê tông, đoạn 1</t>
  </si>
  <si>
    <t>Ngã ba Phai Én</t>
  </si>
  <si>
    <t>Gặp đường ngõ 2 Thâm Kéo</t>
  </si>
  <si>
    <t>Đường bê tông, đoạn 2</t>
  </si>
  <si>
    <t>Điểm cuối ngõ 2 theo trục đường đến Thâm Sứ</t>
  </si>
  <si>
    <t>Hết địa phận huyện Văn Lãng</t>
  </si>
  <si>
    <t>Đường vào cửa khẩu Cốc Nam</t>
  </si>
  <si>
    <t>Trạm liên hợp Mốc 16</t>
  </si>
  <si>
    <t>Đường tránh Pá Phiêng (nay là đường Quốc lộ 4A)</t>
  </si>
  <si>
    <t>Ngã ba Tà Lài ( Ngã ba Ma Mèo)</t>
  </si>
  <si>
    <t>Ngã ba rẽ vào xã Hoàng Văn Thụ (ngã ba Nà Mò)</t>
  </si>
  <si>
    <t>Ngã ba rẽ vào xã Hoàng Văn Thụ ( ngã ba Nà Mò) theo trục đường tránh</t>
  </si>
  <si>
    <t>Hết Thâm Kéo hết địa phận huyện Văn Lãng ( giáp Pá Phiêng huyện Cao Lộc)</t>
  </si>
  <si>
    <t>Đường Quốc lộ 4A (đoạn 6)</t>
  </si>
  <si>
    <t>Ngã ba Tà Lài ( ngã ba Ma Mèo)</t>
  </si>
  <si>
    <t>Hang Chui ( đầu phía Nam)</t>
  </si>
  <si>
    <t>Đường Quốc lộ 4A (đoạn 7)</t>
  </si>
  <si>
    <t>Hang Chui ( đầu phía Bắc)</t>
  </si>
  <si>
    <t>Ngã ba Pác Luống</t>
  </si>
  <si>
    <t>Đường Quốc lộ 4A (đoạn 8)</t>
  </si>
  <si>
    <t>Tồng Chào ( Cuối thôn Nà Kéo) giáp địa phận xã Hoàng Việt</t>
  </si>
  <si>
    <t>Đường khu phi thuế quan</t>
  </si>
  <si>
    <t>Điểm đầu giao với đường Pác Luống - Tân Thanh</t>
  </si>
  <si>
    <t>Điểm cuối giao Quốc lộ 4A ( gần Hang Chui)</t>
  </si>
  <si>
    <t xml:space="preserve">Đường Pác Luống - Tân Thanh
</t>
  </si>
  <si>
    <t>Hết địa phận Tân Mỹ (Giáp địa phận xã Tân Thanh)</t>
  </si>
  <si>
    <t>Đường huyện 17</t>
  </si>
  <si>
    <t>Khu vực cửa khẩu Tân Thanh</t>
  </si>
  <si>
    <t>Đường Trạm kiểm soát đến cửa khẩu Tân Thanh</t>
  </si>
  <si>
    <t>Trạm kiểm soát số 2 dọc theo trục đường chính</t>
  </si>
  <si>
    <t>Cổng cửa khẩu Tân Thanh</t>
  </si>
  <si>
    <t>Đường nhánh phía Nam</t>
  </si>
  <si>
    <t>Trục đường chính đường nhánh phía Nam</t>
  </si>
  <si>
    <t>Bãi đỗ xe, kiểm hóa Công ty CPĐT Thăng Long</t>
  </si>
  <si>
    <t>Đường nhánh vào bãi đỗ xe, kiểm hóa Công ty CPĐT Thăng Long</t>
  </si>
  <si>
    <t>Toàn bộ đường nhánh vào bãi đỗ xe, kiểm hóa Công ty CPĐT Thăng Long</t>
  </si>
  <si>
    <t>Đường chính Bắc - Nam</t>
  </si>
  <si>
    <t>Ngã ba gần khách sạn Kim Lệ Hoa</t>
  </si>
  <si>
    <t>Hết ao gần chùa Tân Thanh</t>
  </si>
  <si>
    <t>Đường nhánh phía Bắc</t>
  </si>
  <si>
    <t>Trục đường chính đường nhánh phía Bắc, từ ngã ba Đội quản lý điện tổng hợp Tân Thanh</t>
  </si>
  <si>
    <t>Chợ Thế giới Phụ nữ</t>
  </si>
  <si>
    <t>Đường trường học</t>
  </si>
  <si>
    <t>Ngã ba trạm kiểm dịch thực vật</t>
  </si>
  <si>
    <t>Ngã ba Nhà văn hóa thôn Nà Lầu</t>
  </si>
  <si>
    <t>Đường vào kho Ngoại quan</t>
  </si>
  <si>
    <t>Cây xăng</t>
  </si>
  <si>
    <t>Kho ngoại quan</t>
  </si>
  <si>
    <t>Đường nhánh Bắc-Nam phía Đông</t>
  </si>
  <si>
    <t>Chợ Hữu Nghị</t>
  </si>
  <si>
    <t>Đường vào thôn Bản Thảu</t>
  </si>
  <si>
    <t>Đường rẽ vào Bản Thảu ( chân dốc)</t>
  </si>
  <si>
    <t>Trạm kiểm soát số 2</t>
  </si>
  <si>
    <t>Địa phận xã Tân Thanh ( giáp Tân Mỹ)</t>
  </si>
  <si>
    <t>Đường rẽ Bản Thảu ( chân dốc)</t>
  </si>
  <si>
    <t>Đường nội bộ khu Tái định cư (Khu B)</t>
  </si>
  <si>
    <t>Toàn bộ đường nội bộ khu Tái định cư (Khu B)</t>
  </si>
  <si>
    <t>Đường Pá Nhùng</t>
  </si>
  <si>
    <t>Ngã ba dưới UBND xã</t>
  </si>
  <si>
    <t>Ngã ba Khơ Liềng</t>
  </si>
  <si>
    <t>Đường Pác Luống - Tân Thanh cũ</t>
  </si>
  <si>
    <t>Trạm kiểm dịch y tế ( đường vòng đằng sau bãi xe Công ty TNHH XNK Thịnh Vượng</t>
  </si>
  <si>
    <t>Ngã ba đối diện Công ty Cổ phần Thành Đô</t>
  </si>
  <si>
    <t>Đường xuất nhập khẩu hàng hóa cửa khẩu Tân Thanh</t>
  </si>
  <si>
    <t>Ngã ba rẽ Bản Đuốc, Bản Thẩu</t>
  </si>
  <si>
    <t>Ngã ba rẽ đi Nà Ngòa</t>
  </si>
  <si>
    <t>Hết cửa khẩu Tân Thành</t>
  </si>
  <si>
    <t>Khu dân cư khu I</t>
  </si>
  <si>
    <t>Khu dân cư khu II</t>
  </si>
  <si>
    <t>Khu Dân cư Nà Ngòa</t>
  </si>
  <si>
    <t>Khu vực giáp ranh Trung tâm cụm xã</t>
  </si>
  <si>
    <t>Cụm chợ xã Hoàng Văn Thụ</t>
  </si>
  <si>
    <t>Ngã ba đường rẽ vào trường THCS (theo đường trục chính)</t>
  </si>
  <si>
    <t>Phòng khám Đa khoa khu vực và xung quanh tiếp giáp chợ + 20m</t>
  </si>
  <si>
    <t>Xã Hoàng Văn Thụ cũ</t>
  </si>
  <si>
    <t>Đường huyện 17 đoạn 1</t>
  </si>
  <si>
    <t>từ KM 17</t>
  </si>
  <si>
    <t>ngã 3 lên trường THCS</t>
  </si>
  <si>
    <t>Đường huyện 17 - đoạn 2</t>
  </si>
  <si>
    <t>từ trạm y tế</t>
  </si>
  <si>
    <t>hết địa phận xã Hoàng Văn Thụ cũ</t>
  </si>
  <si>
    <t>Xã Nhạc Kỳ cũ</t>
  </si>
  <si>
    <t>Đường huyện 17 đoạn 3</t>
  </si>
  <si>
    <t>từ Km 11+200(DH17)</t>
  </si>
  <si>
    <t>hết địa phận xã Nhạc Kỳ cũ</t>
  </si>
  <si>
    <t>Đường huyện DH16:</t>
  </si>
  <si>
    <t>từ Ngã 3 rẽ Hồng Thái</t>
  </si>
  <si>
    <t>Xã Tân Mỹ cũ</t>
  </si>
  <si>
    <t>Xã Tân Thanh cũ</t>
  </si>
  <si>
    <t>Xã Hồng Thái cũ</t>
  </si>
  <si>
    <t>29. Xã Hoàng Văn Thụ</t>
  </si>
  <si>
    <t>BẢNG 29.1: BẢNG GIÁ ĐẤT Ở TẠI NÔNG THÔN</t>
  </si>
  <si>
    <t>Ghi chú: Các vị trí (Vị trí 2, vị trí 3) không có mức giá thì áp dụng theo bảng giá đất các khu vực còn lại tại nông thôn.</t>
  </si>
  <si>
    <t>Khu vực còn lại tại nông thôn (Các vị trí không quy định giá)</t>
  </si>
  <si>
    <t>Xã Tân Mỹ, xã Tân Thanh cũ</t>
  </si>
  <si>
    <t>Xã Hồng Thái, xã Nhạc Kỳ cũ</t>
  </si>
  <si>
    <t>BẢNG 29.2: BẢNG GIÁ ĐẤT THƯƠNG MẠI, DỊCH VỤ TẠI NÔNG THÔN</t>
  </si>
  <si>
    <t>Giá đất thương mại, dịch vụ</t>
  </si>
  <si>
    <t>BẢNG 29.3: BẢNG GIÁ ĐẤT CƠ SỞ SẢN XUẤT PHI NÔNG NGHIỆP TẠI NÔNG THÔN</t>
  </si>
  <si>
    <t>Giá đất cơ sở sản xuất phi nông nghiệp</t>
  </si>
  <si>
    <t>BẢNG 29.4: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</si>
</sst>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5">
    <xf numFmtId="0" fontId="0" fillId="0" borderId="0"/>
    <xf numFmtId="43" fontId="6" fillId="0" borderId="0" applyFont="0" applyFill="0" applyBorder="0" applyAlignment="0" applyProtection="0"/>
    <xf numFmtId="0" fontId="6" fillId="0" borderId="0"/>
    <xf numFmtId="0" fontId="10" fillId="0" borderId="0" applyNumberFormat="0" applyFill="0" applyBorder="0" applyAlignment="0" applyProtection="0"/>
    <xf numFmtId="0" fontId="6" fillId="0" borderId="0"/>
  </cellStyleXfs>
  <cellXfs count="76">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3" fontId="2" fillId="0" borderId="1" xfId="2" applyNumberFormat="1" applyFont="1" applyBorder="1" applyAlignment="1">
      <alignment horizontal="right" vertical="center" wrapText="1"/>
    </xf>
    <xf numFmtId="0" fontId="1" fillId="2" borderId="1" xfId="4" applyFont="1" applyFill="1" applyBorder="1" applyAlignment="1">
      <alignment horizontal="center" vertical="center" wrapText="1"/>
    </xf>
    <xf numFmtId="0" fontId="7" fillId="0" borderId="1" xfId="0" applyFont="1" applyBorder="1" applyAlignment="1">
      <alignment horizontal="left" vertical="center"/>
    </xf>
    <xf numFmtId="0" fontId="2" fillId="0" borderId="6" xfId="0" applyFont="1" applyBorder="1" applyAlignment="1">
      <alignment horizontal="center"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164" fontId="2" fillId="0" borderId="1" xfId="1" applyNumberFormat="1" applyFont="1" applyFill="1" applyBorder="1" applyAlignment="1">
      <alignment vertical="center" wrapText="1"/>
    </xf>
    <xf numFmtId="0" fontId="1" fillId="0" borderId="1" xfId="4" applyFont="1" applyBorder="1" applyAlignment="1">
      <alignment horizontal="left" vertical="center" wrapText="1"/>
    </xf>
    <xf numFmtId="0" fontId="2" fillId="0" borderId="1" xfId="4" applyFont="1" applyBorder="1" applyAlignment="1">
      <alignment horizontal="left" vertical="center" wrapText="1"/>
    </xf>
    <xf numFmtId="0" fontId="1" fillId="2" borderId="1" xfId="4" applyFont="1" applyFill="1" applyBorder="1" applyAlignment="1">
      <alignment horizontal="left" vertical="center" wrapText="1"/>
    </xf>
    <xf numFmtId="0" fontId="2" fillId="2" borderId="1" xfId="4" applyFont="1" applyFill="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2" fillId="0" borderId="1" xfId="4"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right" vertical="center" wrapText="1"/>
    </xf>
  </cellXfs>
  <cellStyles count="5">
    <cellStyle name="Bình thường" xfId="0" builtinId="0"/>
    <cellStyle name="Dấu phẩy" xfId="1" builtinId="3"/>
    <cellStyle name="Hyperlink 2" xfId="3" xr:uid="{D1E39654-D0F3-401D-91B6-9D51C3FF575D}"/>
    <cellStyle name="Normal 31 3" xfId="2" xr:uid="{67746DB0-B7F9-438A-87A3-1807AD6D1E60}"/>
    <cellStyle name="Normal 4" xfId="4" xr:uid="{B611D3F5-55CB-445F-9A80-3A103F1261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236;nh%20Gia%20-%20Kh&#225;nh%20x&#7917;%20l&#253;/nhap_lieu%20full%20x&#227;%20-%20huy&#7879;n%20B&#236;nh%20G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91">
          <cell r="D91">
            <v>5200000</v>
          </cell>
        </row>
      </sheetData>
      <sheetData sheetId="13" refreshError="1">
        <row r="91">
          <cell r="D91">
            <v>4900000</v>
          </cell>
        </row>
      </sheetData>
      <sheetData sheetId="14" refreshError="1">
        <row r="91">
          <cell r="D91">
            <v>4300000</v>
          </cell>
        </row>
      </sheetData>
      <sheetData sheetId="15" refreshError="1">
        <row r="91">
          <cell r="D91">
            <v>4300000</v>
          </cell>
        </row>
      </sheetData>
      <sheetData sheetId="16" refreshError="1">
        <row r="91">
          <cell r="D91">
            <v>2700000</v>
          </cell>
        </row>
      </sheetData>
      <sheetData sheetId="17" refreshError="1">
        <row r="91">
          <cell r="D91">
            <v>2600000</v>
          </cell>
        </row>
      </sheetData>
      <sheetData sheetId="18" refreshError="1">
        <row r="91">
          <cell r="D91">
            <v>2500000</v>
          </cell>
        </row>
      </sheetData>
      <sheetData sheetId="19" refreshError="1">
        <row r="91">
          <cell r="D91">
            <v>2400000</v>
          </cell>
        </row>
      </sheetData>
      <sheetData sheetId="20" refreshError="1">
        <row r="91">
          <cell r="D91">
            <v>2400000</v>
          </cell>
        </row>
      </sheetData>
      <sheetData sheetId="21" refreshError="1">
        <row r="91">
          <cell r="D91">
            <v>2000000</v>
          </cell>
        </row>
      </sheetData>
      <sheetData sheetId="22" refreshError="1">
        <row r="91">
          <cell r="D91">
            <v>1700000</v>
          </cell>
        </row>
      </sheetData>
      <sheetData sheetId="23" refreshError="1">
        <row r="91">
          <cell r="D91">
            <v>7000000</v>
          </cell>
        </row>
      </sheetData>
      <sheetData sheetId="24" refreshError="1">
        <row r="91">
          <cell r="D91">
            <v>5200000</v>
          </cell>
        </row>
      </sheetData>
      <sheetData sheetId="25" refreshError="1">
        <row r="91">
          <cell r="D91">
            <v>3100000</v>
          </cell>
        </row>
      </sheetData>
      <sheetData sheetId="26" refreshError="1">
        <row r="91">
          <cell r="D91">
            <v>2000000</v>
          </cell>
        </row>
      </sheetData>
      <sheetData sheetId="27" refreshError="1">
        <row r="91">
          <cell r="D91">
            <v>1400000</v>
          </cell>
        </row>
      </sheetData>
      <sheetData sheetId="28" refreshError="1">
        <row r="91">
          <cell r="D91">
            <v>7000000</v>
          </cell>
        </row>
      </sheetData>
      <sheetData sheetId="29" refreshError="1">
        <row r="91">
          <cell r="D91">
            <v>5100000</v>
          </cell>
        </row>
      </sheetData>
      <sheetData sheetId="30" refreshError="1">
        <row r="91">
          <cell r="D91">
            <v>5100000</v>
          </cell>
        </row>
      </sheetData>
      <sheetData sheetId="31" refreshError="1">
        <row r="91">
          <cell r="D91">
            <v>2100000</v>
          </cell>
        </row>
      </sheetData>
      <sheetData sheetId="32" refreshError="1">
        <row r="91">
          <cell r="D91">
            <v>1600000</v>
          </cell>
        </row>
      </sheetData>
      <sheetData sheetId="33" refreshError="1">
        <row r="91">
          <cell r="D91">
            <v>1000000</v>
          </cell>
        </row>
      </sheetData>
      <sheetData sheetId="34" refreshError="1">
        <row r="91">
          <cell r="D91">
            <v>600000</v>
          </cell>
        </row>
      </sheetData>
      <sheetData sheetId="35" refreshError="1"/>
      <sheetData sheetId="36" refreshError="1">
        <row r="91">
          <cell r="D91">
            <v>3000000</v>
          </cell>
        </row>
      </sheetData>
      <sheetData sheetId="37" refreshError="1">
        <row r="91">
          <cell r="D91">
            <v>2000000</v>
          </cell>
        </row>
      </sheetData>
      <sheetData sheetId="38" refreshError="1">
        <row r="91">
          <cell r="D91">
            <v>3600000</v>
          </cell>
        </row>
      </sheetData>
      <sheetData sheetId="39" refreshError="1">
        <row r="91">
          <cell r="D91">
            <v>5200000</v>
          </cell>
        </row>
      </sheetData>
      <sheetData sheetId="40" refreshError="1">
        <row r="91">
          <cell r="D91">
            <v>1500000</v>
          </cell>
        </row>
      </sheetData>
      <sheetData sheetId="41" refreshError="1">
        <row r="91">
          <cell r="D91">
            <v>1600000</v>
          </cell>
        </row>
      </sheetData>
      <sheetData sheetId="42" refreshError="1">
        <row r="91">
          <cell r="D91">
            <v>1300000</v>
          </cell>
        </row>
      </sheetData>
      <sheetData sheetId="43" refreshError="1">
        <row r="91">
          <cell r="D91">
            <v>1100000</v>
          </cell>
        </row>
      </sheetData>
      <sheetData sheetId="44" refreshError="1">
        <row r="91">
          <cell r="D91">
            <v>1600000</v>
          </cell>
        </row>
      </sheetData>
      <sheetData sheetId="45" refreshError="1">
        <row r="91">
          <cell r="D91">
            <v>1600000</v>
          </cell>
        </row>
      </sheetData>
      <sheetData sheetId="46" refreshError="1">
        <row r="91">
          <cell r="D91">
            <v>1500000</v>
          </cell>
        </row>
      </sheetData>
      <sheetData sheetId="47" refreshError="1">
        <row r="91">
          <cell r="D91">
            <v>1500000</v>
          </cell>
        </row>
      </sheetData>
      <sheetData sheetId="48" refreshError="1">
        <row r="91">
          <cell r="D91">
            <v>1500000</v>
          </cell>
        </row>
      </sheetData>
      <sheetData sheetId="49" refreshError="1">
        <row r="91">
          <cell r="D91">
            <v>1100000</v>
          </cell>
        </row>
      </sheetData>
      <sheetData sheetId="50" refreshError="1">
        <row r="91">
          <cell r="D91">
            <v>1200000</v>
          </cell>
        </row>
      </sheetData>
      <sheetData sheetId="51" refreshError="1">
        <row r="91">
          <cell r="D91">
            <v>1700000</v>
          </cell>
        </row>
      </sheetData>
      <sheetData sheetId="52" refreshError="1">
        <row r="91">
          <cell r="D91">
            <v>4400000</v>
          </cell>
        </row>
      </sheetData>
      <sheetData sheetId="53" refreshError="1">
        <row r="91">
          <cell r="D91">
            <v>2100000</v>
          </cell>
        </row>
      </sheetData>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topLeftCell="A11" zoomScaleNormal="100" zoomScaleSheetLayoutView="100" workbookViewId="0">
      <selection activeCell="D10" sqref="D10"/>
    </sheetView>
  </sheetViews>
  <sheetFormatPr defaultColWidth="9" defaultRowHeight="62.25" customHeight="1"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127</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37" si="3">E34*0.4</f>
        <v>1200000</v>
      </c>
      <c r="H34" s="21">
        <f t="shared" ref="H34:H37"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ref="G38:G49" si="5">E38*0.4</f>
        <v>600000</v>
      </c>
      <c r="H38" s="21">
        <f t="shared" ref="H38:H49" si="6">E38*0.2</f>
        <v>300000</v>
      </c>
    </row>
    <row r="39" spans="1:8" ht="47.25" x14ac:dyDescent="0.25">
      <c r="A39" s="4">
        <v>30</v>
      </c>
      <c r="B39" s="7" t="s">
        <v>79</v>
      </c>
      <c r="C39" s="7" t="s">
        <v>80</v>
      </c>
      <c r="D39" s="7" t="s">
        <v>81</v>
      </c>
      <c r="E39" s="6">
        <f>'[1]BG-ODT-30'!$D$91</f>
        <v>1600000</v>
      </c>
      <c r="F39" s="21">
        <f t="shared" si="0"/>
        <v>960000</v>
      </c>
      <c r="G39" s="21">
        <f t="shared" si="5"/>
        <v>640000</v>
      </c>
      <c r="H39" s="21">
        <f t="shared" si="6"/>
        <v>320000</v>
      </c>
    </row>
    <row r="40" spans="1:8" ht="31.5" x14ac:dyDescent="0.25">
      <c r="A40" s="4">
        <v>31</v>
      </c>
      <c r="B40" s="7" t="s">
        <v>82</v>
      </c>
      <c r="C40" s="7" t="s">
        <v>81</v>
      </c>
      <c r="D40" s="7" t="s">
        <v>83</v>
      </c>
      <c r="E40" s="6">
        <f>'[1]BG-ODT-31'!$D$91</f>
        <v>1300000</v>
      </c>
      <c r="F40" s="21">
        <f t="shared" si="0"/>
        <v>780000</v>
      </c>
      <c r="G40" s="21">
        <f t="shared" si="5"/>
        <v>520000</v>
      </c>
      <c r="H40" s="21">
        <f t="shared" si="6"/>
        <v>260000</v>
      </c>
    </row>
    <row r="41" spans="1:8" ht="31.5" x14ac:dyDescent="0.25">
      <c r="A41" s="4">
        <v>32</v>
      </c>
      <c r="B41" s="7" t="s">
        <v>84</v>
      </c>
      <c r="C41" s="7" t="s">
        <v>85</v>
      </c>
      <c r="D41" s="7" t="s">
        <v>86</v>
      </c>
      <c r="E41" s="6">
        <f>'[1]BG-ODT-32'!$D$91</f>
        <v>1100000</v>
      </c>
      <c r="F41" s="21">
        <f t="shared" si="0"/>
        <v>660000</v>
      </c>
      <c r="G41" s="21">
        <f t="shared" si="5"/>
        <v>440000</v>
      </c>
      <c r="H41" s="21">
        <f t="shared" si="6"/>
        <v>220000</v>
      </c>
    </row>
    <row r="42" spans="1:8" ht="47.25" x14ac:dyDescent="0.25">
      <c r="A42" s="4">
        <v>33</v>
      </c>
      <c r="B42" s="7" t="s">
        <v>87</v>
      </c>
      <c r="C42" s="7" t="s">
        <v>88</v>
      </c>
      <c r="D42" s="7" t="s">
        <v>89</v>
      </c>
      <c r="E42" s="6">
        <f>'[1]BG-ODT-33'!$D$91</f>
        <v>1600000</v>
      </c>
      <c r="F42" s="21">
        <f t="shared" si="0"/>
        <v>960000</v>
      </c>
      <c r="G42" s="21">
        <f t="shared" si="5"/>
        <v>640000</v>
      </c>
      <c r="H42" s="21">
        <f t="shared" si="6"/>
        <v>320000</v>
      </c>
    </row>
    <row r="43" spans="1:8" ht="47.25" x14ac:dyDescent="0.25">
      <c r="A43" s="4">
        <v>34</v>
      </c>
      <c r="B43" s="7" t="s">
        <v>90</v>
      </c>
      <c r="C43" s="7" t="s">
        <v>91</v>
      </c>
      <c r="D43" s="7" t="s">
        <v>92</v>
      </c>
      <c r="E43" s="6">
        <f>'[1]BG-ODT-34'!$D$91</f>
        <v>1600000</v>
      </c>
      <c r="F43" s="21">
        <f t="shared" si="0"/>
        <v>960000</v>
      </c>
      <c r="G43" s="21">
        <f t="shared" si="5"/>
        <v>640000</v>
      </c>
      <c r="H43" s="21">
        <f t="shared" si="6"/>
        <v>320000</v>
      </c>
    </row>
    <row r="44" spans="1:8" ht="63" x14ac:dyDescent="0.25">
      <c r="A44" s="4">
        <v>35</v>
      </c>
      <c r="B44" s="7" t="s">
        <v>93</v>
      </c>
      <c r="C44" s="7" t="s">
        <v>94</v>
      </c>
      <c r="D44" s="7" t="s">
        <v>95</v>
      </c>
      <c r="E44" s="6">
        <f>'[1]BG-ODT-35'!$D$91</f>
        <v>1500000</v>
      </c>
      <c r="F44" s="21">
        <f t="shared" si="0"/>
        <v>900000</v>
      </c>
      <c r="G44" s="21">
        <f t="shared" si="5"/>
        <v>600000</v>
      </c>
      <c r="H44" s="21">
        <f t="shared" si="6"/>
        <v>300000</v>
      </c>
    </row>
    <row r="45" spans="1:8" ht="47.25" x14ac:dyDescent="0.25">
      <c r="A45" s="4">
        <v>36</v>
      </c>
      <c r="B45" s="7" t="s">
        <v>96</v>
      </c>
      <c r="C45" s="7" t="s">
        <v>97</v>
      </c>
      <c r="D45" s="7" t="s">
        <v>98</v>
      </c>
      <c r="E45" s="6">
        <f>'[1]BG-ODT-36'!$D$91</f>
        <v>1500000</v>
      </c>
      <c r="F45" s="21">
        <f t="shared" si="0"/>
        <v>900000</v>
      </c>
      <c r="G45" s="21">
        <f t="shared" si="5"/>
        <v>600000</v>
      </c>
      <c r="H45" s="21">
        <f t="shared" si="6"/>
        <v>300000</v>
      </c>
    </row>
    <row r="46" spans="1:8" ht="78.75" x14ac:dyDescent="0.25">
      <c r="A46" s="4">
        <v>37</v>
      </c>
      <c r="B46" s="7" t="s">
        <v>99</v>
      </c>
      <c r="C46" s="7" t="s">
        <v>100</v>
      </c>
      <c r="D46" s="7" t="s">
        <v>101</v>
      </c>
      <c r="E46" s="6">
        <f>'[1]BG-ODT-37'!$D$91</f>
        <v>1500000</v>
      </c>
      <c r="F46" s="21">
        <f t="shared" si="0"/>
        <v>900000</v>
      </c>
      <c r="G46" s="21">
        <f t="shared" si="5"/>
        <v>600000</v>
      </c>
      <c r="H46" s="21">
        <f t="shared" si="6"/>
        <v>300000</v>
      </c>
    </row>
    <row r="47" spans="1:8" ht="31.5" x14ac:dyDescent="0.25">
      <c r="A47" s="4">
        <v>38</v>
      </c>
      <c r="B47" s="7" t="s">
        <v>102</v>
      </c>
      <c r="C47" s="7" t="s">
        <v>103</v>
      </c>
      <c r="D47" s="7" t="s">
        <v>104</v>
      </c>
      <c r="E47" s="6">
        <f>'[1]BG-ODT-38'!$D$91</f>
        <v>1100000</v>
      </c>
      <c r="F47" s="21">
        <f t="shared" si="0"/>
        <v>660000</v>
      </c>
      <c r="G47" s="21">
        <f t="shared" si="5"/>
        <v>440000</v>
      </c>
      <c r="H47" s="21">
        <f t="shared" si="6"/>
        <v>220000</v>
      </c>
    </row>
    <row r="48" spans="1:8" ht="31.5" x14ac:dyDescent="0.25">
      <c r="A48" s="4">
        <v>39</v>
      </c>
      <c r="B48" s="7" t="s">
        <v>105</v>
      </c>
      <c r="C48" s="7" t="s">
        <v>106</v>
      </c>
      <c r="D48" s="7" t="s">
        <v>107</v>
      </c>
      <c r="E48" s="6">
        <f>'[1]BG-ODT-39'!$D$91</f>
        <v>1200000</v>
      </c>
      <c r="F48" s="21">
        <f t="shared" si="0"/>
        <v>720000</v>
      </c>
      <c r="G48" s="21">
        <f t="shared" si="5"/>
        <v>480000</v>
      </c>
      <c r="H48" s="21">
        <f t="shared" si="6"/>
        <v>240000</v>
      </c>
    </row>
    <row r="49" spans="1:8" ht="31.5" x14ac:dyDescent="0.25">
      <c r="A49" s="4">
        <v>40</v>
      </c>
      <c r="B49" s="7" t="s">
        <v>108</v>
      </c>
      <c r="C49" s="7" t="s">
        <v>109</v>
      </c>
      <c r="D49" s="7" t="s">
        <v>110</v>
      </c>
      <c r="E49" s="6">
        <f>'[1]BG-ODT-40'!$D$91</f>
        <v>1700000</v>
      </c>
      <c r="F49" s="21">
        <f t="shared" si="0"/>
        <v>1020000</v>
      </c>
      <c r="G49" s="21">
        <f t="shared" si="5"/>
        <v>680000</v>
      </c>
      <c r="H49" s="21">
        <f t="shared" si="6"/>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7">E51*0.4</f>
        <v>1760000</v>
      </c>
      <c r="H51" s="21">
        <f t="shared" ref="H51:H52" si="8">E51*0.2</f>
        <v>880000</v>
      </c>
    </row>
    <row r="52" spans="1:8" ht="47.25" x14ac:dyDescent="0.25">
      <c r="A52" s="4" t="s">
        <v>132</v>
      </c>
      <c r="B52" s="7" t="s">
        <v>113</v>
      </c>
      <c r="C52" s="7"/>
      <c r="D52" s="7"/>
      <c r="E52" s="6">
        <f>'[1]BG-ODT-42'!$D$91</f>
        <v>2100000</v>
      </c>
      <c r="F52" s="21">
        <f t="shared" si="0"/>
        <v>1260000</v>
      </c>
      <c r="G52" s="21">
        <f t="shared" si="7"/>
        <v>840000</v>
      </c>
      <c r="H52" s="21">
        <f t="shared" si="8"/>
        <v>420000</v>
      </c>
    </row>
    <row r="53" spans="1:8" ht="15.75" x14ac:dyDescent="0.25">
      <c r="A53" s="52" t="s">
        <v>133</v>
      </c>
      <c r="B53" s="52"/>
      <c r="C53" s="52"/>
      <c r="D53" s="52"/>
      <c r="E53" s="52"/>
      <c r="F53" s="52"/>
      <c r="G53" s="52"/>
      <c r="H53" s="52"/>
    </row>
    <row r="54" spans="1:8" ht="15.75" x14ac:dyDescent="0.25">
      <c r="A54" s="46" t="s">
        <v>10</v>
      </c>
      <c r="B54" s="46"/>
      <c r="C54" s="46"/>
      <c r="D54" s="46"/>
      <c r="E54" s="47"/>
      <c r="F54" s="47"/>
      <c r="G54" s="47"/>
      <c r="H54" s="47"/>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1">
    <mergeCell ref="A54:H54"/>
    <mergeCell ref="A2:B2"/>
    <mergeCell ref="G2:H2"/>
    <mergeCell ref="A5:H5"/>
    <mergeCell ref="A6:H6"/>
    <mergeCell ref="A53:H53"/>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56"/>
  <sheetViews>
    <sheetView tabSelected="1" view="pageBreakPreview" zoomScaleNormal="100" zoomScaleSheetLayoutView="100" workbookViewId="0">
      <selection activeCell="E7" sqref="E7:H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245</v>
      </c>
      <c r="B2" s="48"/>
      <c r="C2" s="14"/>
      <c r="D2" s="14"/>
      <c r="E2" s="15"/>
      <c r="F2" s="15"/>
      <c r="G2" s="49" t="s">
        <v>134</v>
      </c>
      <c r="H2" s="49"/>
    </row>
    <row r="3" spans="1:8" ht="15.75" x14ac:dyDescent="0.25">
      <c r="A3" s="13"/>
      <c r="B3" s="14"/>
      <c r="C3" s="14"/>
      <c r="D3" s="14"/>
      <c r="E3" s="15"/>
      <c r="F3" s="15"/>
      <c r="G3" s="15"/>
      <c r="H3" s="15"/>
    </row>
    <row r="4" spans="1:8" ht="15.75" x14ac:dyDescent="0.25">
      <c r="A4" s="54" t="s">
        <v>246</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ht="15.75" x14ac:dyDescent="0.25">
      <c r="A9" s="9">
        <v>1</v>
      </c>
      <c r="B9" s="41" t="s">
        <v>242</v>
      </c>
      <c r="C9" s="42"/>
      <c r="D9" s="42"/>
      <c r="E9" s="4"/>
      <c r="F9" s="4"/>
      <c r="G9" s="4"/>
      <c r="H9" s="4"/>
    </row>
    <row r="10" spans="1:8" ht="47.25" x14ac:dyDescent="0.25">
      <c r="A10" s="4">
        <v>1</v>
      </c>
      <c r="B10" s="42" t="s">
        <v>142</v>
      </c>
      <c r="C10" s="42" t="s">
        <v>143</v>
      </c>
      <c r="D10" s="42" t="s">
        <v>144</v>
      </c>
      <c r="E10" s="34">
        <v>9470000</v>
      </c>
      <c r="F10" s="21">
        <f t="shared" ref="F10:F18" si="0">E10*0.6</f>
        <v>5682000</v>
      </c>
      <c r="G10" s="21">
        <f t="shared" ref="G10:G18" si="1">E10*0.4</f>
        <v>3788000</v>
      </c>
      <c r="H10" s="21">
        <f t="shared" ref="H10:H18" si="2">E10*0.2</f>
        <v>1894000</v>
      </c>
    </row>
    <row r="11" spans="1:8" ht="47.25" x14ac:dyDescent="0.25">
      <c r="A11" s="4">
        <v>2</v>
      </c>
      <c r="B11" s="42" t="s">
        <v>145</v>
      </c>
      <c r="C11" s="42" t="s">
        <v>144</v>
      </c>
      <c r="D11" s="42" t="s">
        <v>146</v>
      </c>
      <c r="E11" s="34">
        <v>7260000</v>
      </c>
      <c r="F11" s="21">
        <f t="shared" si="0"/>
        <v>4356000</v>
      </c>
      <c r="G11" s="21">
        <f t="shared" si="1"/>
        <v>2904000</v>
      </c>
      <c r="H11" s="21">
        <f t="shared" si="2"/>
        <v>1452000</v>
      </c>
    </row>
    <row r="12" spans="1:8" ht="47.25" x14ac:dyDescent="0.25">
      <c r="A12" s="4">
        <v>3</v>
      </c>
      <c r="B12" s="42" t="s">
        <v>147</v>
      </c>
      <c r="C12" s="42" t="s">
        <v>146</v>
      </c>
      <c r="D12" s="42" t="s">
        <v>148</v>
      </c>
      <c r="E12" s="34">
        <v>4700000</v>
      </c>
      <c r="F12" s="21">
        <f t="shared" si="0"/>
        <v>2820000</v>
      </c>
      <c r="G12" s="21">
        <f t="shared" si="1"/>
        <v>1880000</v>
      </c>
      <c r="H12" s="21">
        <f t="shared" si="2"/>
        <v>940000</v>
      </c>
    </row>
    <row r="13" spans="1:8" ht="47.25" x14ac:dyDescent="0.25">
      <c r="A13" s="4">
        <v>4</v>
      </c>
      <c r="B13" s="42" t="s">
        <v>149</v>
      </c>
      <c r="C13" s="42" t="s">
        <v>148</v>
      </c>
      <c r="D13" s="42" t="s">
        <v>150</v>
      </c>
      <c r="E13" s="34">
        <v>2780000</v>
      </c>
      <c r="F13" s="21">
        <f t="shared" si="0"/>
        <v>1668000</v>
      </c>
      <c r="G13" s="21">
        <f t="shared" si="1"/>
        <v>1112000</v>
      </c>
      <c r="H13" s="21">
        <f t="shared" si="2"/>
        <v>556000</v>
      </c>
    </row>
    <row r="14" spans="1:8" ht="31.5" x14ac:dyDescent="0.25">
      <c r="A14" s="4">
        <v>5</v>
      </c>
      <c r="B14" s="42" t="s">
        <v>151</v>
      </c>
      <c r="C14" s="42" t="s">
        <v>150</v>
      </c>
      <c r="D14" s="42" t="s">
        <v>152</v>
      </c>
      <c r="E14" s="34">
        <v>1830000</v>
      </c>
      <c r="F14" s="21">
        <f t="shared" si="0"/>
        <v>1098000</v>
      </c>
      <c r="G14" s="21">
        <f t="shared" si="1"/>
        <v>732000</v>
      </c>
      <c r="H14" s="21">
        <f t="shared" si="2"/>
        <v>366000</v>
      </c>
    </row>
    <row r="15" spans="1:8" ht="47.25" x14ac:dyDescent="0.25">
      <c r="A15" s="4">
        <v>6</v>
      </c>
      <c r="B15" s="42" t="s">
        <v>153</v>
      </c>
      <c r="C15" s="42" t="s">
        <v>144</v>
      </c>
      <c r="D15" s="42" t="s">
        <v>154</v>
      </c>
      <c r="E15" s="34">
        <v>2350000</v>
      </c>
      <c r="F15" s="21">
        <f t="shared" si="0"/>
        <v>1410000</v>
      </c>
      <c r="G15" s="21">
        <f t="shared" si="1"/>
        <v>940000</v>
      </c>
      <c r="H15" s="21">
        <f t="shared" si="2"/>
        <v>470000</v>
      </c>
    </row>
    <row r="16" spans="1:8" ht="31.5" x14ac:dyDescent="0.25">
      <c r="A16" s="4">
        <v>7</v>
      </c>
      <c r="B16" s="42" t="s">
        <v>155</v>
      </c>
      <c r="C16" s="42" t="s">
        <v>156</v>
      </c>
      <c r="D16" s="42" t="s">
        <v>157</v>
      </c>
      <c r="E16" s="34">
        <v>2870000</v>
      </c>
      <c r="F16" s="21">
        <f t="shared" si="0"/>
        <v>1722000</v>
      </c>
      <c r="G16" s="21">
        <f t="shared" si="1"/>
        <v>1148000</v>
      </c>
      <c r="H16" s="21">
        <f t="shared" si="2"/>
        <v>574000</v>
      </c>
    </row>
    <row r="17" spans="1:8" ht="31.5" x14ac:dyDescent="0.25">
      <c r="A17" s="4">
        <v>8</v>
      </c>
      <c r="B17" s="42" t="s">
        <v>158</v>
      </c>
      <c r="C17" s="42" t="s">
        <v>159</v>
      </c>
      <c r="D17" s="42" t="s">
        <v>160</v>
      </c>
      <c r="E17" s="34">
        <v>2870000</v>
      </c>
      <c r="F17" s="21">
        <f t="shared" si="0"/>
        <v>1722000</v>
      </c>
      <c r="G17" s="21">
        <f t="shared" si="1"/>
        <v>1148000</v>
      </c>
      <c r="H17" s="21">
        <f t="shared" si="2"/>
        <v>574000</v>
      </c>
    </row>
    <row r="18" spans="1:8" ht="31.5" x14ac:dyDescent="0.25">
      <c r="A18" s="4">
        <v>9</v>
      </c>
      <c r="B18" s="42" t="s">
        <v>161</v>
      </c>
      <c r="C18" s="42" t="s">
        <v>146</v>
      </c>
      <c r="D18" s="42" t="s">
        <v>162</v>
      </c>
      <c r="E18" s="34">
        <v>2970000</v>
      </c>
      <c r="F18" s="21">
        <f t="shared" si="0"/>
        <v>1782000</v>
      </c>
      <c r="G18" s="21">
        <f t="shared" si="1"/>
        <v>1188000</v>
      </c>
      <c r="H18" s="21">
        <f t="shared" si="2"/>
        <v>594000</v>
      </c>
    </row>
    <row r="19" spans="1:8" ht="31.5" x14ac:dyDescent="0.25">
      <c r="A19" s="4">
        <v>10</v>
      </c>
      <c r="B19" s="42" t="s">
        <v>163</v>
      </c>
      <c r="C19" s="42" t="s">
        <v>164</v>
      </c>
      <c r="D19" s="42" t="s">
        <v>165</v>
      </c>
      <c r="E19" s="34">
        <v>1230000</v>
      </c>
      <c r="F19" s="21">
        <f t="shared" ref="F19:F20" si="3">E19*0.6</f>
        <v>738000</v>
      </c>
      <c r="G19" s="21">
        <f t="shared" ref="G19:G20" si="4">E19*0.4</f>
        <v>492000</v>
      </c>
      <c r="H19" s="21"/>
    </row>
    <row r="20" spans="1:8" ht="47.25" x14ac:dyDescent="0.25">
      <c r="A20" s="4">
        <v>11</v>
      </c>
      <c r="B20" s="42" t="s">
        <v>163</v>
      </c>
      <c r="C20" s="42" t="s">
        <v>166</v>
      </c>
      <c r="D20" s="42" t="s">
        <v>167</v>
      </c>
      <c r="E20" s="34">
        <v>1100000</v>
      </c>
      <c r="F20" s="21">
        <f t="shared" si="3"/>
        <v>660000</v>
      </c>
      <c r="G20" s="21">
        <f t="shared" si="4"/>
        <v>440000</v>
      </c>
      <c r="H20" s="21"/>
    </row>
    <row r="21" spans="1:8" ht="31.5" x14ac:dyDescent="0.25">
      <c r="A21" s="4">
        <v>12</v>
      </c>
      <c r="B21" s="42" t="s">
        <v>168</v>
      </c>
      <c r="C21" s="42" t="s">
        <v>169</v>
      </c>
      <c r="D21" s="42" t="s">
        <v>170</v>
      </c>
      <c r="E21" s="6">
        <v>1230000</v>
      </c>
      <c r="F21" s="21">
        <f t="shared" ref="F21:F53" si="5">E21*0.6</f>
        <v>738000</v>
      </c>
      <c r="G21" s="21">
        <f t="shared" ref="G21:G53" si="6">E21*0.4</f>
        <v>492000</v>
      </c>
      <c r="H21" s="21"/>
    </row>
    <row r="22" spans="1:8" ht="31.5" x14ac:dyDescent="0.25">
      <c r="A22" s="4">
        <v>13</v>
      </c>
      <c r="B22" s="42" t="s">
        <v>171</v>
      </c>
      <c r="C22" s="42" t="s">
        <v>172</v>
      </c>
      <c r="D22" s="42" t="s">
        <v>173</v>
      </c>
      <c r="E22" s="6">
        <v>510000</v>
      </c>
      <c r="F22" s="21">
        <f t="shared" si="5"/>
        <v>306000</v>
      </c>
      <c r="G22" s="21"/>
      <c r="H22" s="21"/>
    </row>
    <row r="23" spans="1:8" ht="47.25" x14ac:dyDescent="0.25">
      <c r="A23" s="4">
        <v>14</v>
      </c>
      <c r="B23" s="42" t="s">
        <v>174</v>
      </c>
      <c r="C23" s="42" t="s">
        <v>173</v>
      </c>
      <c r="D23" s="42" t="s">
        <v>175</v>
      </c>
      <c r="E23" s="34">
        <v>520000</v>
      </c>
      <c r="F23" s="21">
        <f t="shared" si="5"/>
        <v>312000</v>
      </c>
      <c r="G23" s="21"/>
      <c r="H23" s="21"/>
    </row>
    <row r="24" spans="1:8" ht="31.5" x14ac:dyDescent="0.25">
      <c r="A24" s="4">
        <v>15</v>
      </c>
      <c r="B24" s="42" t="s">
        <v>176</v>
      </c>
      <c r="C24" s="42" t="s">
        <v>177</v>
      </c>
      <c r="D24" s="42" t="s">
        <v>178</v>
      </c>
      <c r="E24" s="34">
        <v>670000</v>
      </c>
      <c r="F24" s="21">
        <f t="shared" si="5"/>
        <v>402000</v>
      </c>
      <c r="G24" s="21"/>
      <c r="H24" s="21"/>
    </row>
    <row r="25" spans="1:8" ht="47.25" x14ac:dyDescent="0.25">
      <c r="A25" s="4">
        <v>16</v>
      </c>
      <c r="B25" s="42" t="s">
        <v>179</v>
      </c>
      <c r="C25" s="42" t="s">
        <v>173</v>
      </c>
      <c r="D25" s="42" t="s">
        <v>180</v>
      </c>
      <c r="E25" s="34">
        <v>650000</v>
      </c>
      <c r="F25" s="21">
        <f t="shared" si="5"/>
        <v>390000</v>
      </c>
      <c r="G25" s="21"/>
      <c r="H25" s="21"/>
    </row>
    <row r="26" spans="1:8" ht="15.75" x14ac:dyDescent="0.25">
      <c r="A26" s="4">
        <v>17</v>
      </c>
      <c r="B26" s="55" t="s">
        <v>181</v>
      </c>
      <c r="C26" s="55"/>
      <c r="D26" s="55"/>
      <c r="E26" s="34">
        <v>1150000</v>
      </c>
      <c r="F26" s="21">
        <f t="shared" si="5"/>
        <v>690000</v>
      </c>
      <c r="G26" s="21">
        <f t="shared" si="6"/>
        <v>460000</v>
      </c>
      <c r="H26" s="21">
        <f t="shared" ref="H26:H53" si="7">E26*0.2</f>
        <v>230000</v>
      </c>
    </row>
    <row r="27" spans="1:8" ht="31.5" x14ac:dyDescent="0.25">
      <c r="A27" s="9">
        <v>2</v>
      </c>
      <c r="B27" s="41" t="s">
        <v>182</v>
      </c>
      <c r="C27" s="41"/>
      <c r="D27" s="42"/>
      <c r="E27" s="34"/>
      <c r="F27" s="21"/>
      <c r="G27" s="21"/>
      <c r="H27" s="21"/>
    </row>
    <row r="28" spans="1:8" ht="31.5" x14ac:dyDescent="0.25">
      <c r="A28" s="4">
        <v>1</v>
      </c>
      <c r="B28" s="42" t="s">
        <v>183</v>
      </c>
      <c r="C28" s="42" t="s">
        <v>184</v>
      </c>
      <c r="D28" s="42" t="s">
        <v>185</v>
      </c>
      <c r="E28" s="34">
        <v>7210000</v>
      </c>
      <c r="F28" s="21">
        <f t="shared" si="5"/>
        <v>4326000</v>
      </c>
      <c r="G28" s="21">
        <f t="shared" si="6"/>
        <v>2884000</v>
      </c>
      <c r="H28" s="21">
        <f t="shared" si="7"/>
        <v>1442000</v>
      </c>
    </row>
    <row r="29" spans="1:8" ht="31.5" x14ac:dyDescent="0.25">
      <c r="A29" s="4">
        <v>2</v>
      </c>
      <c r="B29" s="42" t="s">
        <v>186</v>
      </c>
      <c r="C29" s="42" t="s">
        <v>187</v>
      </c>
      <c r="D29" s="42" t="s">
        <v>188</v>
      </c>
      <c r="E29" s="34">
        <v>7880000</v>
      </c>
      <c r="F29" s="21">
        <f t="shared" si="5"/>
        <v>4728000</v>
      </c>
      <c r="G29" s="21">
        <f t="shared" si="6"/>
        <v>3152000</v>
      </c>
      <c r="H29" s="21">
        <f t="shared" si="7"/>
        <v>1576000</v>
      </c>
    </row>
    <row r="30" spans="1:8" ht="47.25" x14ac:dyDescent="0.25">
      <c r="A30" s="4">
        <v>3</v>
      </c>
      <c r="B30" s="42" t="s">
        <v>189</v>
      </c>
      <c r="C30" s="55" t="s">
        <v>190</v>
      </c>
      <c r="D30" s="55"/>
      <c r="E30" s="34">
        <v>7210000</v>
      </c>
      <c r="F30" s="21">
        <f t="shared" si="5"/>
        <v>4326000</v>
      </c>
      <c r="G30" s="21">
        <f t="shared" si="6"/>
        <v>2884000</v>
      </c>
      <c r="H30" s="21">
        <f t="shared" si="7"/>
        <v>1442000</v>
      </c>
    </row>
    <row r="31" spans="1:8" ht="31.5" x14ac:dyDescent="0.25">
      <c r="A31" s="4">
        <v>4</v>
      </c>
      <c r="B31" s="42" t="s">
        <v>191</v>
      </c>
      <c r="C31" s="42" t="s">
        <v>192</v>
      </c>
      <c r="D31" s="42" t="s">
        <v>193</v>
      </c>
      <c r="E31" s="34">
        <v>7280000</v>
      </c>
      <c r="F31" s="21">
        <f t="shared" si="5"/>
        <v>4368000</v>
      </c>
      <c r="G31" s="21">
        <f t="shared" si="6"/>
        <v>2912000</v>
      </c>
      <c r="H31" s="21">
        <f t="shared" si="7"/>
        <v>1456000</v>
      </c>
    </row>
    <row r="32" spans="1:8" ht="63" x14ac:dyDescent="0.25">
      <c r="A32" s="4">
        <v>5</v>
      </c>
      <c r="B32" s="42" t="s">
        <v>194</v>
      </c>
      <c r="C32" s="42" t="s">
        <v>195</v>
      </c>
      <c r="D32" s="42" t="s">
        <v>196</v>
      </c>
      <c r="E32" s="34">
        <v>5250000</v>
      </c>
      <c r="F32" s="21">
        <f t="shared" si="5"/>
        <v>3150000</v>
      </c>
      <c r="G32" s="21">
        <f t="shared" si="6"/>
        <v>2100000</v>
      </c>
      <c r="H32" s="21">
        <f t="shared" si="7"/>
        <v>1050000</v>
      </c>
    </row>
    <row r="33" spans="1:8" ht="31.5" x14ac:dyDescent="0.25">
      <c r="A33" s="4">
        <v>6</v>
      </c>
      <c r="B33" s="42" t="s">
        <v>197</v>
      </c>
      <c r="C33" s="42" t="s">
        <v>198</v>
      </c>
      <c r="D33" s="42" t="s">
        <v>199</v>
      </c>
      <c r="E33" s="34">
        <v>5140000</v>
      </c>
      <c r="F33" s="21">
        <f t="shared" si="5"/>
        <v>3084000</v>
      </c>
      <c r="G33" s="21">
        <f t="shared" si="6"/>
        <v>2056000</v>
      </c>
      <c r="H33" s="21">
        <f t="shared" si="7"/>
        <v>1028000</v>
      </c>
    </row>
    <row r="34" spans="1:8" ht="31.5" x14ac:dyDescent="0.25">
      <c r="A34" s="4">
        <v>7</v>
      </c>
      <c r="B34" s="42" t="s">
        <v>200</v>
      </c>
      <c r="C34" s="42" t="s">
        <v>201</v>
      </c>
      <c r="D34" s="42" t="s">
        <v>202</v>
      </c>
      <c r="E34" s="34">
        <v>6200000</v>
      </c>
      <c r="F34" s="21">
        <f t="shared" si="5"/>
        <v>3720000</v>
      </c>
      <c r="G34" s="21">
        <f t="shared" si="6"/>
        <v>2480000</v>
      </c>
      <c r="H34" s="21">
        <f t="shared" si="7"/>
        <v>1240000</v>
      </c>
    </row>
    <row r="35" spans="1:8" ht="31.5" x14ac:dyDescent="0.25">
      <c r="A35" s="4">
        <v>8</v>
      </c>
      <c r="B35" s="42" t="s">
        <v>203</v>
      </c>
      <c r="C35" s="42" t="s">
        <v>204</v>
      </c>
      <c r="D35" s="42" t="s">
        <v>185</v>
      </c>
      <c r="E35" s="34">
        <v>6460000</v>
      </c>
      <c r="F35" s="21">
        <f t="shared" si="5"/>
        <v>3876000</v>
      </c>
      <c r="G35" s="21">
        <f t="shared" si="6"/>
        <v>2584000</v>
      </c>
      <c r="H35" s="21">
        <f t="shared" si="7"/>
        <v>1292000</v>
      </c>
    </row>
    <row r="36" spans="1:8" ht="31.5" x14ac:dyDescent="0.25">
      <c r="A36" s="4">
        <v>9</v>
      </c>
      <c r="B36" s="42" t="s">
        <v>205</v>
      </c>
      <c r="C36" s="42" t="s">
        <v>206</v>
      </c>
      <c r="D36" s="42" t="s">
        <v>207</v>
      </c>
      <c r="E36" s="34">
        <v>2470000</v>
      </c>
      <c r="F36" s="21">
        <f t="shared" si="5"/>
        <v>1482000</v>
      </c>
      <c r="G36" s="21">
        <f t="shared" si="6"/>
        <v>988000</v>
      </c>
      <c r="H36" s="21">
        <f t="shared" si="7"/>
        <v>494000</v>
      </c>
    </row>
    <row r="37" spans="1:8" ht="47.25" x14ac:dyDescent="0.25">
      <c r="A37" s="4">
        <v>10</v>
      </c>
      <c r="B37" s="42" t="s">
        <v>179</v>
      </c>
      <c r="C37" s="42" t="s">
        <v>208</v>
      </c>
      <c r="D37" s="42" t="s">
        <v>209</v>
      </c>
      <c r="E37" s="34">
        <v>1020000</v>
      </c>
      <c r="F37" s="21">
        <f t="shared" si="5"/>
        <v>612000</v>
      </c>
      <c r="G37" s="21"/>
      <c r="H37" s="21"/>
    </row>
    <row r="38" spans="1:8" ht="31.5" x14ac:dyDescent="0.25">
      <c r="A38" s="4">
        <v>11</v>
      </c>
      <c r="B38" s="42" t="s">
        <v>210</v>
      </c>
      <c r="C38" s="55" t="s">
        <v>211</v>
      </c>
      <c r="D38" s="55"/>
      <c r="E38" s="34">
        <v>5740000</v>
      </c>
      <c r="F38" s="21">
        <f t="shared" si="5"/>
        <v>3444000</v>
      </c>
      <c r="G38" s="21">
        <f t="shared" si="6"/>
        <v>2296000</v>
      </c>
      <c r="H38" s="21"/>
    </row>
    <row r="39" spans="1:8" ht="15.75" x14ac:dyDescent="0.25">
      <c r="A39" s="4">
        <v>12</v>
      </c>
      <c r="B39" s="42" t="s">
        <v>212</v>
      </c>
      <c r="C39" s="42" t="s">
        <v>213</v>
      </c>
      <c r="D39" s="42" t="s">
        <v>214</v>
      </c>
      <c r="E39" s="34">
        <v>1550000</v>
      </c>
      <c r="F39" s="21">
        <f t="shared" si="5"/>
        <v>930000</v>
      </c>
      <c r="G39" s="21">
        <f t="shared" si="6"/>
        <v>620000</v>
      </c>
      <c r="H39" s="21"/>
    </row>
    <row r="40" spans="1:8" ht="63" x14ac:dyDescent="0.25">
      <c r="A40" s="4">
        <v>13</v>
      </c>
      <c r="B40" s="42" t="s">
        <v>215</v>
      </c>
      <c r="C40" s="42" t="s">
        <v>216</v>
      </c>
      <c r="D40" s="42" t="s">
        <v>217</v>
      </c>
      <c r="E40" s="34">
        <v>1510000</v>
      </c>
      <c r="F40" s="21">
        <f t="shared" si="5"/>
        <v>906000</v>
      </c>
      <c r="G40" s="21">
        <f t="shared" si="6"/>
        <v>604000</v>
      </c>
      <c r="H40" s="21">
        <f t="shared" si="7"/>
        <v>302000</v>
      </c>
    </row>
    <row r="41" spans="1:8" ht="47.25" x14ac:dyDescent="0.25">
      <c r="A41" s="4">
        <v>14</v>
      </c>
      <c r="B41" s="42" t="s">
        <v>218</v>
      </c>
      <c r="C41" s="42" t="s">
        <v>219</v>
      </c>
      <c r="D41" s="42" t="s">
        <v>220</v>
      </c>
      <c r="E41" s="34">
        <v>1060000</v>
      </c>
      <c r="F41" s="21">
        <f t="shared" si="5"/>
        <v>636000</v>
      </c>
      <c r="G41" s="21">
        <f t="shared" si="6"/>
        <v>424000</v>
      </c>
      <c r="H41" s="21"/>
    </row>
    <row r="42" spans="1:8" ht="47.25" x14ac:dyDescent="0.25">
      <c r="A42" s="4">
        <v>15</v>
      </c>
      <c r="B42" s="42" t="s">
        <v>218</v>
      </c>
      <c r="C42" s="42" t="s">
        <v>220</v>
      </c>
      <c r="D42" s="42" t="s">
        <v>221</v>
      </c>
      <c r="E42" s="34">
        <v>1680000</v>
      </c>
      <c r="F42" s="21">
        <f t="shared" si="5"/>
        <v>1008000</v>
      </c>
      <c r="G42" s="21">
        <f t="shared" si="6"/>
        <v>672000</v>
      </c>
      <c r="H42" s="21">
        <f t="shared" si="7"/>
        <v>336000</v>
      </c>
    </row>
    <row r="43" spans="1:8" ht="15.75" x14ac:dyDescent="0.25">
      <c r="A43" s="4">
        <v>16</v>
      </c>
      <c r="B43" s="55" t="s">
        <v>222</v>
      </c>
      <c r="C43" s="55"/>
      <c r="D43" s="55"/>
      <c r="E43" s="34">
        <v>1490000</v>
      </c>
      <c r="F43" s="21">
        <f t="shared" si="5"/>
        <v>894000</v>
      </c>
      <c r="G43" s="21">
        <f t="shared" si="6"/>
        <v>596000</v>
      </c>
      <c r="H43" s="21">
        <f t="shared" si="7"/>
        <v>298000</v>
      </c>
    </row>
    <row r="44" spans="1:8" ht="15.75" x14ac:dyDescent="0.25">
      <c r="A44" s="4">
        <v>17</v>
      </c>
      <c r="B44" s="55" t="s">
        <v>223</v>
      </c>
      <c r="C44" s="55"/>
      <c r="D44" s="55"/>
      <c r="E44" s="34">
        <v>1500000</v>
      </c>
      <c r="F44" s="21">
        <f t="shared" si="5"/>
        <v>900000</v>
      </c>
      <c r="G44" s="21">
        <f t="shared" si="6"/>
        <v>600000</v>
      </c>
      <c r="H44" s="21">
        <f t="shared" si="7"/>
        <v>300000</v>
      </c>
    </row>
    <row r="45" spans="1:8" ht="15.75" x14ac:dyDescent="0.25">
      <c r="A45" s="4">
        <v>18</v>
      </c>
      <c r="B45" s="55" t="s">
        <v>224</v>
      </c>
      <c r="C45" s="55"/>
      <c r="D45" s="55"/>
      <c r="E45" s="34">
        <v>350000</v>
      </c>
      <c r="F45" s="21">
        <f t="shared" si="5"/>
        <v>210000</v>
      </c>
      <c r="G45" s="21">
        <f t="shared" si="6"/>
        <v>140000</v>
      </c>
      <c r="H45" s="21">
        <f t="shared" si="7"/>
        <v>70000</v>
      </c>
    </row>
    <row r="46" spans="1:8" ht="31.5" x14ac:dyDescent="0.25">
      <c r="A46" s="9">
        <v>3</v>
      </c>
      <c r="B46" s="41" t="s">
        <v>225</v>
      </c>
      <c r="C46" s="41"/>
      <c r="D46" s="42"/>
      <c r="E46" s="34"/>
      <c r="F46" s="21"/>
      <c r="G46" s="21"/>
      <c r="H46" s="21"/>
    </row>
    <row r="47" spans="1:8" ht="47.25" x14ac:dyDescent="0.25">
      <c r="A47" s="4">
        <v>1</v>
      </c>
      <c r="B47" s="42" t="s">
        <v>226</v>
      </c>
      <c r="C47" s="42" t="s">
        <v>227</v>
      </c>
      <c r="D47" s="42" t="s">
        <v>228</v>
      </c>
      <c r="E47" s="34">
        <v>740000</v>
      </c>
      <c r="F47" s="21">
        <f t="shared" si="5"/>
        <v>444000</v>
      </c>
      <c r="G47" s="21">
        <f t="shared" si="6"/>
        <v>296000</v>
      </c>
      <c r="H47" s="21">
        <f t="shared" si="7"/>
        <v>148000</v>
      </c>
    </row>
    <row r="48" spans="1:8" ht="15.75" x14ac:dyDescent="0.25">
      <c r="A48" s="35">
        <v>4</v>
      </c>
      <c r="B48" s="43" t="s">
        <v>229</v>
      </c>
      <c r="C48" s="44"/>
      <c r="D48" s="44"/>
      <c r="E48" s="34"/>
      <c r="F48" s="21"/>
      <c r="G48" s="21"/>
      <c r="H48" s="21"/>
    </row>
    <row r="49" spans="1:8" ht="15.75" x14ac:dyDescent="0.25">
      <c r="A49" s="4">
        <v>1</v>
      </c>
      <c r="B49" s="44" t="s">
        <v>230</v>
      </c>
      <c r="C49" s="44" t="s">
        <v>231</v>
      </c>
      <c r="D49" s="44" t="s">
        <v>232</v>
      </c>
      <c r="E49" s="34">
        <v>770000</v>
      </c>
      <c r="F49" s="21">
        <f t="shared" si="5"/>
        <v>462000</v>
      </c>
      <c r="G49" s="21">
        <f t="shared" si="6"/>
        <v>308000</v>
      </c>
      <c r="H49" s="21">
        <f t="shared" si="7"/>
        <v>154000</v>
      </c>
    </row>
    <row r="50" spans="1:8" ht="31.5" x14ac:dyDescent="0.25">
      <c r="A50" s="4">
        <v>2</v>
      </c>
      <c r="B50" s="44" t="s">
        <v>233</v>
      </c>
      <c r="C50" s="44" t="s">
        <v>234</v>
      </c>
      <c r="D50" s="44" t="s">
        <v>235</v>
      </c>
      <c r="E50" s="34">
        <v>720000</v>
      </c>
      <c r="F50" s="21">
        <f t="shared" si="5"/>
        <v>432000</v>
      </c>
      <c r="G50" s="21">
        <f t="shared" si="6"/>
        <v>288000</v>
      </c>
      <c r="H50" s="21">
        <f t="shared" si="7"/>
        <v>144000</v>
      </c>
    </row>
    <row r="51" spans="1:8" ht="15.75" x14ac:dyDescent="0.25">
      <c r="A51" s="35">
        <v>5</v>
      </c>
      <c r="B51" s="43" t="s">
        <v>236</v>
      </c>
      <c r="C51" s="44"/>
      <c r="D51" s="44"/>
      <c r="E51" s="34"/>
      <c r="F51" s="21"/>
      <c r="G51" s="21"/>
      <c r="H51" s="21"/>
    </row>
    <row r="52" spans="1:8" ht="31.5" x14ac:dyDescent="0.25">
      <c r="A52" s="4">
        <v>1</v>
      </c>
      <c r="B52" s="44" t="s">
        <v>237</v>
      </c>
      <c r="C52" s="44" t="s">
        <v>238</v>
      </c>
      <c r="D52" s="44" t="s">
        <v>239</v>
      </c>
      <c r="E52" s="34">
        <v>630000</v>
      </c>
      <c r="F52" s="21">
        <f t="shared" si="5"/>
        <v>378000</v>
      </c>
      <c r="G52" s="21">
        <f t="shared" si="6"/>
        <v>252000</v>
      </c>
      <c r="H52" s="21">
        <f t="shared" si="7"/>
        <v>126000</v>
      </c>
    </row>
    <row r="53" spans="1:8" ht="31.5" x14ac:dyDescent="0.25">
      <c r="A53" s="4">
        <v>2</v>
      </c>
      <c r="B53" s="44" t="s">
        <v>240</v>
      </c>
      <c r="C53" s="44" t="s">
        <v>241</v>
      </c>
      <c r="D53" s="44" t="s">
        <v>235</v>
      </c>
      <c r="E53" s="34">
        <v>730000</v>
      </c>
      <c r="F53" s="21">
        <f t="shared" si="5"/>
        <v>438000</v>
      </c>
      <c r="G53" s="21">
        <f t="shared" si="6"/>
        <v>292000</v>
      </c>
      <c r="H53" s="21">
        <f t="shared" si="7"/>
        <v>146000</v>
      </c>
    </row>
    <row r="54" spans="1:8" ht="15.75" x14ac:dyDescent="0.25">
      <c r="A54" s="52" t="s">
        <v>247</v>
      </c>
      <c r="B54" s="52"/>
      <c r="C54" s="52"/>
      <c r="D54" s="52"/>
      <c r="E54" s="52"/>
      <c r="F54" s="52"/>
      <c r="G54" s="52"/>
      <c r="H54" s="52"/>
    </row>
    <row r="55" spans="1:8" ht="15.75" x14ac:dyDescent="0.25">
      <c r="A55" s="46" t="s">
        <v>248</v>
      </c>
      <c r="B55" s="46"/>
      <c r="C55" s="46"/>
      <c r="D55" s="46"/>
      <c r="E55" s="46"/>
      <c r="F55" s="46"/>
      <c r="G55" s="46"/>
      <c r="H55" s="46"/>
    </row>
    <row r="56" spans="1:8" ht="31.5" x14ac:dyDescent="0.25">
      <c r="A56" s="4">
        <v>1</v>
      </c>
      <c r="B56" s="42" t="s">
        <v>249</v>
      </c>
      <c r="C56" s="7"/>
      <c r="D56" s="7"/>
      <c r="E56" s="34">
        <v>267000</v>
      </c>
      <c r="F56" s="21"/>
      <c r="G56" s="21"/>
      <c r="H56" s="21"/>
    </row>
    <row r="57" spans="1:8" ht="15.75" x14ac:dyDescent="0.25">
      <c r="A57" s="4">
        <v>2</v>
      </c>
      <c r="B57" s="42" t="s">
        <v>229</v>
      </c>
      <c r="C57" s="7"/>
      <c r="D57" s="7"/>
      <c r="E57" s="34">
        <v>207000</v>
      </c>
      <c r="F57" s="21"/>
      <c r="G57" s="21"/>
      <c r="H57" s="21"/>
    </row>
    <row r="58" spans="1:8" ht="31.5" x14ac:dyDescent="0.25">
      <c r="A58" s="4">
        <v>3</v>
      </c>
      <c r="B58" s="42" t="s">
        <v>250</v>
      </c>
      <c r="C58" s="7"/>
      <c r="D58" s="7"/>
      <c r="E58" s="34">
        <v>168000</v>
      </c>
      <c r="F58" s="21"/>
      <c r="G58" s="21"/>
      <c r="H58" s="21"/>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sheetData>
  <mergeCells count="17">
    <mergeCell ref="B44:D44"/>
    <mergeCell ref="A54:H54"/>
    <mergeCell ref="A55:H55"/>
    <mergeCell ref="A2:B2"/>
    <mergeCell ref="G2:H2"/>
    <mergeCell ref="A4:H4"/>
    <mergeCell ref="A5:H5"/>
    <mergeCell ref="A6:H6"/>
    <mergeCell ref="A7:A8"/>
    <mergeCell ref="B7:B8"/>
    <mergeCell ref="C7:D7"/>
    <mergeCell ref="E7:H7"/>
    <mergeCell ref="B45:D45"/>
    <mergeCell ref="B26:D26"/>
    <mergeCell ref="C30:D30"/>
    <mergeCell ref="C38:D38"/>
    <mergeCell ref="B43:D43"/>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15" zoomScaleNormal="100" zoomScaleSheetLayoutView="100" workbookViewId="0">
      <selection activeCell="D10" sqref="D10"/>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135</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si="3"/>
        <v>600000</v>
      </c>
      <c r="H38" s="21">
        <f t="shared" si="4"/>
        <v>300000</v>
      </c>
    </row>
    <row r="39" spans="1:8" ht="47.25" x14ac:dyDescent="0.25">
      <c r="A39" s="4">
        <v>30</v>
      </c>
      <c r="B39" s="7" t="s">
        <v>79</v>
      </c>
      <c r="C39" s="7" t="s">
        <v>80</v>
      </c>
      <c r="D39" s="7" t="s">
        <v>81</v>
      </c>
      <c r="E39" s="6">
        <f>'[1]BG-ODT-30'!$D$91</f>
        <v>1600000</v>
      </c>
      <c r="F39" s="21">
        <f t="shared" si="0"/>
        <v>960000</v>
      </c>
      <c r="G39" s="21">
        <f t="shared" si="3"/>
        <v>640000</v>
      </c>
      <c r="H39" s="21">
        <f t="shared" si="4"/>
        <v>320000</v>
      </c>
    </row>
    <row r="40" spans="1:8" ht="31.5" x14ac:dyDescent="0.25">
      <c r="A40" s="4">
        <v>31</v>
      </c>
      <c r="B40" s="7" t="s">
        <v>82</v>
      </c>
      <c r="C40" s="7" t="s">
        <v>81</v>
      </c>
      <c r="D40" s="7" t="s">
        <v>83</v>
      </c>
      <c r="E40" s="6">
        <f>'[1]BG-ODT-31'!$D$91</f>
        <v>1300000</v>
      </c>
      <c r="F40" s="21">
        <f t="shared" si="0"/>
        <v>780000</v>
      </c>
      <c r="G40" s="21">
        <f t="shared" si="3"/>
        <v>520000</v>
      </c>
      <c r="H40" s="21">
        <f t="shared" si="4"/>
        <v>260000</v>
      </c>
    </row>
    <row r="41" spans="1:8" ht="31.5" x14ac:dyDescent="0.25">
      <c r="A41" s="4">
        <v>32</v>
      </c>
      <c r="B41" s="7" t="s">
        <v>84</v>
      </c>
      <c r="C41" s="7" t="s">
        <v>85</v>
      </c>
      <c r="D41" s="7" t="s">
        <v>86</v>
      </c>
      <c r="E41" s="6">
        <f>'[1]BG-ODT-32'!$D$91</f>
        <v>1100000</v>
      </c>
      <c r="F41" s="21">
        <f t="shared" si="0"/>
        <v>660000</v>
      </c>
      <c r="G41" s="21">
        <f t="shared" si="3"/>
        <v>440000</v>
      </c>
      <c r="H41" s="21">
        <f t="shared" si="4"/>
        <v>220000</v>
      </c>
    </row>
    <row r="42" spans="1:8" ht="47.25" x14ac:dyDescent="0.25">
      <c r="A42" s="4">
        <v>33</v>
      </c>
      <c r="B42" s="7" t="s">
        <v>87</v>
      </c>
      <c r="C42" s="7" t="s">
        <v>88</v>
      </c>
      <c r="D42" s="7" t="s">
        <v>89</v>
      </c>
      <c r="E42" s="6">
        <f>'[1]BG-ODT-33'!$D$91</f>
        <v>1600000</v>
      </c>
      <c r="F42" s="21">
        <f t="shared" si="0"/>
        <v>960000</v>
      </c>
      <c r="G42" s="21">
        <f t="shared" si="3"/>
        <v>640000</v>
      </c>
      <c r="H42" s="21">
        <f t="shared" si="4"/>
        <v>320000</v>
      </c>
    </row>
    <row r="43" spans="1:8" ht="47.25" x14ac:dyDescent="0.25">
      <c r="A43" s="4">
        <v>34</v>
      </c>
      <c r="B43" s="7" t="s">
        <v>90</v>
      </c>
      <c r="C43" s="7" t="s">
        <v>91</v>
      </c>
      <c r="D43" s="7" t="s">
        <v>92</v>
      </c>
      <c r="E43" s="6">
        <f>'[1]BG-ODT-34'!$D$91</f>
        <v>1600000</v>
      </c>
      <c r="F43" s="21">
        <f t="shared" si="0"/>
        <v>960000</v>
      </c>
      <c r="G43" s="21">
        <f t="shared" si="3"/>
        <v>640000</v>
      </c>
      <c r="H43" s="21">
        <f t="shared" si="4"/>
        <v>320000</v>
      </c>
    </row>
    <row r="44" spans="1:8" ht="63" x14ac:dyDescent="0.25">
      <c r="A44" s="4">
        <v>35</v>
      </c>
      <c r="B44" s="7" t="s">
        <v>93</v>
      </c>
      <c r="C44" s="7" t="s">
        <v>94</v>
      </c>
      <c r="D44" s="7" t="s">
        <v>95</v>
      </c>
      <c r="E44" s="6">
        <f>'[1]BG-ODT-35'!$D$91</f>
        <v>1500000</v>
      </c>
      <c r="F44" s="21">
        <f t="shared" si="0"/>
        <v>900000</v>
      </c>
      <c r="G44" s="21">
        <f t="shared" si="3"/>
        <v>600000</v>
      </c>
      <c r="H44" s="21">
        <f t="shared" si="4"/>
        <v>300000</v>
      </c>
    </row>
    <row r="45" spans="1:8" ht="47.25" x14ac:dyDescent="0.25">
      <c r="A45" s="4">
        <v>36</v>
      </c>
      <c r="B45" s="7" t="s">
        <v>96</v>
      </c>
      <c r="C45" s="7" t="s">
        <v>97</v>
      </c>
      <c r="D45" s="7" t="s">
        <v>98</v>
      </c>
      <c r="E45" s="6">
        <f>'[1]BG-ODT-36'!$D$91</f>
        <v>1500000</v>
      </c>
      <c r="F45" s="21">
        <f t="shared" si="0"/>
        <v>900000</v>
      </c>
      <c r="G45" s="21">
        <f t="shared" si="3"/>
        <v>600000</v>
      </c>
      <c r="H45" s="21">
        <f t="shared" si="4"/>
        <v>300000</v>
      </c>
    </row>
    <row r="46" spans="1:8" ht="78.75" x14ac:dyDescent="0.25">
      <c r="A46" s="4">
        <v>37</v>
      </c>
      <c r="B46" s="7" t="s">
        <v>99</v>
      </c>
      <c r="C46" s="7" t="s">
        <v>100</v>
      </c>
      <c r="D46" s="7" t="s">
        <v>101</v>
      </c>
      <c r="E46" s="6">
        <f>'[1]BG-ODT-37'!$D$91</f>
        <v>1500000</v>
      </c>
      <c r="F46" s="21">
        <f t="shared" si="0"/>
        <v>900000</v>
      </c>
      <c r="G46" s="21">
        <f t="shared" si="3"/>
        <v>600000</v>
      </c>
      <c r="H46" s="21">
        <f t="shared" si="4"/>
        <v>300000</v>
      </c>
    </row>
    <row r="47" spans="1:8" ht="31.5" x14ac:dyDescent="0.25">
      <c r="A47" s="4">
        <v>38</v>
      </c>
      <c r="B47" s="7" t="s">
        <v>102</v>
      </c>
      <c r="C47" s="7" t="s">
        <v>103</v>
      </c>
      <c r="D47" s="7" t="s">
        <v>104</v>
      </c>
      <c r="E47" s="6">
        <f>'[1]BG-ODT-38'!$D$91</f>
        <v>1100000</v>
      </c>
      <c r="F47" s="21">
        <f t="shared" si="0"/>
        <v>660000</v>
      </c>
      <c r="G47" s="21">
        <f t="shared" si="3"/>
        <v>440000</v>
      </c>
      <c r="H47" s="21">
        <f t="shared" si="4"/>
        <v>220000</v>
      </c>
    </row>
    <row r="48" spans="1:8" ht="31.5" x14ac:dyDescent="0.25">
      <c r="A48" s="4">
        <v>39</v>
      </c>
      <c r="B48" s="7" t="s">
        <v>105</v>
      </c>
      <c r="C48" s="7" t="s">
        <v>106</v>
      </c>
      <c r="D48" s="7" t="s">
        <v>107</v>
      </c>
      <c r="E48" s="6">
        <f>'[1]BG-ODT-39'!$D$91</f>
        <v>1200000</v>
      </c>
      <c r="F48" s="21">
        <f t="shared" si="0"/>
        <v>720000</v>
      </c>
      <c r="G48" s="21">
        <f t="shared" si="3"/>
        <v>480000</v>
      </c>
      <c r="H48" s="21">
        <f t="shared" si="4"/>
        <v>240000</v>
      </c>
    </row>
    <row r="49" spans="1:8" ht="31.5" x14ac:dyDescent="0.25">
      <c r="A49" s="4">
        <v>40</v>
      </c>
      <c r="B49" s="7" t="s">
        <v>108</v>
      </c>
      <c r="C49" s="7" t="s">
        <v>109</v>
      </c>
      <c r="D49" s="7" t="s">
        <v>110</v>
      </c>
      <c r="E49" s="6">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6">
        <f>'[1]BG-ODT-42'!$D$91</f>
        <v>2100000</v>
      </c>
      <c r="F52" s="21">
        <f t="shared" si="0"/>
        <v>1260000</v>
      </c>
      <c r="G52" s="21">
        <f t="shared" si="5"/>
        <v>840000</v>
      </c>
      <c r="H52" s="21">
        <f t="shared" si="6"/>
        <v>420000</v>
      </c>
    </row>
    <row r="53" spans="1:8" ht="15.75" x14ac:dyDescent="0.25">
      <c r="A53" s="52" t="s">
        <v>133</v>
      </c>
      <c r="B53" s="52"/>
      <c r="C53" s="52"/>
      <c r="D53" s="52"/>
      <c r="E53" s="52"/>
      <c r="F53" s="52"/>
      <c r="G53" s="52"/>
      <c r="H53" s="52"/>
    </row>
    <row r="54" spans="1:8" ht="15.75" x14ac:dyDescent="0.25">
      <c r="A54" s="46" t="s">
        <v>10</v>
      </c>
      <c r="B54" s="46"/>
      <c r="C54" s="46"/>
      <c r="D54" s="46"/>
      <c r="E54" s="47"/>
      <c r="F54" s="47"/>
      <c r="G54" s="47"/>
      <c r="H54" s="47"/>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2:B2"/>
    <mergeCell ref="G2:H2"/>
    <mergeCell ref="A4:H4"/>
    <mergeCell ref="A5:H5"/>
    <mergeCell ref="A6:H6"/>
    <mergeCell ref="A54:H54"/>
    <mergeCell ref="A7:A8"/>
    <mergeCell ref="B7:B8"/>
    <mergeCell ref="C7:D7"/>
    <mergeCell ref="E7:H7"/>
    <mergeCell ref="A53:H53"/>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4"/>
  <sheetViews>
    <sheetView view="pageBreakPreview" topLeftCell="A25" zoomScaleNormal="100" zoomScaleSheetLayoutView="100" workbookViewId="0">
      <selection activeCell="G28" sqref="G28"/>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245</v>
      </c>
      <c r="B2" s="48"/>
      <c r="C2" s="14"/>
      <c r="D2" s="14"/>
      <c r="E2" s="15"/>
      <c r="F2" s="15"/>
      <c r="G2" s="49" t="s">
        <v>134</v>
      </c>
      <c r="H2" s="49"/>
    </row>
    <row r="3" spans="1:8" ht="15.75" x14ac:dyDescent="0.25">
      <c r="A3" s="13"/>
      <c r="B3" s="14"/>
      <c r="C3" s="14"/>
      <c r="D3" s="14"/>
      <c r="E3" s="15"/>
      <c r="F3" s="15"/>
      <c r="G3" s="15"/>
      <c r="H3" s="15"/>
    </row>
    <row r="4" spans="1:8" ht="15.75" x14ac:dyDescent="0.25">
      <c r="A4" s="54" t="s">
        <v>251</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252</v>
      </c>
      <c r="F7" s="53"/>
      <c r="G7" s="53"/>
      <c r="H7" s="53"/>
    </row>
    <row r="8" spans="1:8" ht="15.75" x14ac:dyDescent="0.25">
      <c r="A8" s="53"/>
      <c r="B8" s="53"/>
      <c r="C8" s="9" t="s">
        <v>8</v>
      </c>
      <c r="D8" s="9" t="s">
        <v>9</v>
      </c>
      <c r="E8" s="16" t="s">
        <v>6</v>
      </c>
      <c r="F8" s="16" t="s">
        <v>115</v>
      </c>
      <c r="G8" s="16" t="s">
        <v>116</v>
      </c>
      <c r="H8" s="16" t="s">
        <v>117</v>
      </c>
    </row>
    <row r="9" spans="1:8" ht="15.75" x14ac:dyDescent="0.25">
      <c r="A9" s="9">
        <v>1</v>
      </c>
      <c r="B9" s="41" t="s">
        <v>242</v>
      </c>
      <c r="C9" s="42"/>
      <c r="D9" s="42"/>
      <c r="E9" s="4"/>
      <c r="F9" s="4"/>
      <c r="G9" s="4"/>
      <c r="H9" s="4"/>
    </row>
    <row r="10" spans="1:8" ht="47.25" x14ac:dyDescent="0.25">
      <c r="A10" s="4">
        <v>1</v>
      </c>
      <c r="B10" s="42" t="s">
        <v>142</v>
      </c>
      <c r="C10" s="42" t="s">
        <v>143</v>
      </c>
      <c r="D10" s="42" t="s">
        <v>144</v>
      </c>
      <c r="E10" s="34">
        <f>+'29.1. Đất ở tại nông thôn'!E10*0.8</f>
        <v>7576000</v>
      </c>
      <c r="F10" s="34">
        <f>+'29.1. Đất ở tại nông thôn'!F10*0.8</f>
        <v>4545600</v>
      </c>
      <c r="G10" s="34">
        <f>+'29.1. Đất ở tại nông thôn'!G10*0.8</f>
        <v>3030400</v>
      </c>
      <c r="H10" s="34">
        <f>+'29.1. Đất ở tại nông thôn'!H10*0.8</f>
        <v>1515200</v>
      </c>
    </row>
    <row r="11" spans="1:8" ht="47.25" x14ac:dyDescent="0.25">
      <c r="A11" s="4">
        <v>2</v>
      </c>
      <c r="B11" s="42" t="s">
        <v>145</v>
      </c>
      <c r="C11" s="42" t="s">
        <v>144</v>
      </c>
      <c r="D11" s="42" t="s">
        <v>146</v>
      </c>
      <c r="E11" s="34">
        <f>+'29.1. Đất ở tại nông thôn'!E11*0.8</f>
        <v>5808000</v>
      </c>
      <c r="F11" s="34">
        <f>+'29.1. Đất ở tại nông thôn'!F11*0.8</f>
        <v>3484800</v>
      </c>
      <c r="G11" s="34">
        <f>+'29.1. Đất ở tại nông thôn'!G11*0.8</f>
        <v>2323200</v>
      </c>
      <c r="H11" s="34">
        <f>+'29.1. Đất ở tại nông thôn'!H11*0.8</f>
        <v>1161600</v>
      </c>
    </row>
    <row r="12" spans="1:8" ht="47.25" x14ac:dyDescent="0.25">
      <c r="A12" s="4">
        <v>3</v>
      </c>
      <c r="B12" s="42" t="s">
        <v>147</v>
      </c>
      <c r="C12" s="42" t="s">
        <v>146</v>
      </c>
      <c r="D12" s="42" t="s">
        <v>148</v>
      </c>
      <c r="E12" s="34">
        <f>+'29.1. Đất ở tại nông thôn'!E12*0.8</f>
        <v>3760000</v>
      </c>
      <c r="F12" s="34">
        <f>+'29.1. Đất ở tại nông thôn'!F12*0.8</f>
        <v>2256000</v>
      </c>
      <c r="G12" s="34">
        <f>+'29.1. Đất ở tại nông thôn'!G12*0.8</f>
        <v>1504000</v>
      </c>
      <c r="H12" s="34">
        <f>+'29.1. Đất ở tại nông thôn'!H12*0.8</f>
        <v>752000</v>
      </c>
    </row>
    <row r="13" spans="1:8" ht="47.25" x14ac:dyDescent="0.25">
      <c r="A13" s="4">
        <v>4</v>
      </c>
      <c r="B13" s="42" t="s">
        <v>149</v>
      </c>
      <c r="C13" s="42" t="s">
        <v>148</v>
      </c>
      <c r="D13" s="42" t="s">
        <v>150</v>
      </c>
      <c r="E13" s="34">
        <f>+'29.1. Đất ở tại nông thôn'!E13*0.8</f>
        <v>2224000</v>
      </c>
      <c r="F13" s="34">
        <f>+'29.1. Đất ở tại nông thôn'!F13*0.8</f>
        <v>1334400</v>
      </c>
      <c r="G13" s="34">
        <f>+'29.1. Đất ở tại nông thôn'!G13*0.8</f>
        <v>889600</v>
      </c>
      <c r="H13" s="34">
        <f>+'29.1. Đất ở tại nông thôn'!H13*0.8</f>
        <v>444800</v>
      </c>
    </row>
    <row r="14" spans="1:8" ht="31.5" x14ac:dyDescent="0.25">
      <c r="A14" s="4">
        <v>5</v>
      </c>
      <c r="B14" s="42" t="s">
        <v>151</v>
      </c>
      <c r="C14" s="42" t="s">
        <v>150</v>
      </c>
      <c r="D14" s="42" t="s">
        <v>152</v>
      </c>
      <c r="E14" s="34">
        <f>+'29.1. Đất ở tại nông thôn'!E14*0.8</f>
        <v>1464000</v>
      </c>
      <c r="F14" s="34">
        <f>+'29.1. Đất ở tại nông thôn'!F14*0.8</f>
        <v>878400</v>
      </c>
      <c r="G14" s="34">
        <f>+'29.1. Đất ở tại nông thôn'!G14*0.8</f>
        <v>585600</v>
      </c>
      <c r="H14" s="34">
        <f>+'29.1. Đất ở tại nông thôn'!H14*0.8</f>
        <v>292800</v>
      </c>
    </row>
    <row r="15" spans="1:8" ht="47.25" x14ac:dyDescent="0.25">
      <c r="A15" s="4">
        <v>6</v>
      </c>
      <c r="B15" s="42" t="s">
        <v>153</v>
      </c>
      <c r="C15" s="42" t="s">
        <v>144</v>
      </c>
      <c r="D15" s="42" t="s">
        <v>154</v>
      </c>
      <c r="E15" s="34">
        <f>+'29.1. Đất ở tại nông thôn'!E15*0.8</f>
        <v>1880000</v>
      </c>
      <c r="F15" s="34">
        <f>+'29.1. Đất ở tại nông thôn'!F15*0.8</f>
        <v>1128000</v>
      </c>
      <c r="G15" s="34">
        <f>+'29.1. Đất ở tại nông thôn'!G15*0.8</f>
        <v>752000</v>
      </c>
      <c r="H15" s="34">
        <f>+'29.1. Đất ở tại nông thôn'!H15*0.8</f>
        <v>376000</v>
      </c>
    </row>
    <row r="16" spans="1:8" ht="31.5" x14ac:dyDescent="0.25">
      <c r="A16" s="4">
        <v>7</v>
      </c>
      <c r="B16" s="42" t="s">
        <v>155</v>
      </c>
      <c r="C16" s="42" t="s">
        <v>156</v>
      </c>
      <c r="D16" s="42" t="s">
        <v>157</v>
      </c>
      <c r="E16" s="34">
        <f>+'29.1. Đất ở tại nông thôn'!E16*0.8</f>
        <v>2296000</v>
      </c>
      <c r="F16" s="34">
        <f>+'29.1. Đất ở tại nông thôn'!F16*0.8</f>
        <v>1377600</v>
      </c>
      <c r="G16" s="34">
        <f>+'29.1. Đất ở tại nông thôn'!G16*0.8</f>
        <v>918400</v>
      </c>
      <c r="H16" s="34">
        <f>+'29.1. Đất ở tại nông thôn'!H16*0.8</f>
        <v>459200</v>
      </c>
    </row>
    <row r="17" spans="1:8" ht="31.5" x14ac:dyDescent="0.25">
      <c r="A17" s="4">
        <v>8</v>
      </c>
      <c r="B17" s="42" t="s">
        <v>158</v>
      </c>
      <c r="C17" s="42" t="s">
        <v>159</v>
      </c>
      <c r="D17" s="42" t="s">
        <v>160</v>
      </c>
      <c r="E17" s="34">
        <f>+'29.1. Đất ở tại nông thôn'!E17*0.8</f>
        <v>2296000</v>
      </c>
      <c r="F17" s="34">
        <f>+'29.1. Đất ở tại nông thôn'!F17*0.8</f>
        <v>1377600</v>
      </c>
      <c r="G17" s="34">
        <f>+'29.1. Đất ở tại nông thôn'!G17*0.8</f>
        <v>918400</v>
      </c>
      <c r="H17" s="34">
        <f>+'29.1. Đất ở tại nông thôn'!H17*0.8</f>
        <v>459200</v>
      </c>
    </row>
    <row r="18" spans="1:8" ht="31.5" x14ac:dyDescent="0.25">
      <c r="A18" s="4">
        <v>9</v>
      </c>
      <c r="B18" s="42" t="s">
        <v>161</v>
      </c>
      <c r="C18" s="42" t="s">
        <v>146</v>
      </c>
      <c r="D18" s="42" t="s">
        <v>162</v>
      </c>
      <c r="E18" s="34">
        <f>+'29.1. Đất ở tại nông thôn'!E18*0.8</f>
        <v>2376000</v>
      </c>
      <c r="F18" s="34">
        <f>+'29.1. Đất ở tại nông thôn'!F18*0.8</f>
        <v>1425600</v>
      </c>
      <c r="G18" s="34">
        <f>+'29.1. Đất ở tại nông thôn'!G18*0.8</f>
        <v>950400</v>
      </c>
      <c r="H18" s="34">
        <f>+'29.1. Đất ở tại nông thôn'!H18*0.8</f>
        <v>475200</v>
      </c>
    </row>
    <row r="19" spans="1:8" ht="31.5" x14ac:dyDescent="0.25">
      <c r="A19" s="4">
        <v>10</v>
      </c>
      <c r="B19" s="42" t="s">
        <v>163</v>
      </c>
      <c r="C19" s="42" t="s">
        <v>164</v>
      </c>
      <c r="D19" s="42" t="s">
        <v>165</v>
      </c>
      <c r="E19" s="34">
        <f>+'29.1. Đất ở tại nông thôn'!E19*0.8</f>
        <v>984000</v>
      </c>
      <c r="F19" s="34">
        <f>+'29.1. Đất ở tại nông thôn'!F19*0.8</f>
        <v>590400</v>
      </c>
      <c r="G19" s="34">
        <f>+'29.1. Đất ở tại nông thôn'!G19*0.8</f>
        <v>393600</v>
      </c>
      <c r="H19" s="34"/>
    </row>
    <row r="20" spans="1:8" ht="47.25" x14ac:dyDescent="0.25">
      <c r="A20" s="4">
        <v>11</v>
      </c>
      <c r="B20" s="42" t="s">
        <v>163</v>
      </c>
      <c r="C20" s="42" t="s">
        <v>166</v>
      </c>
      <c r="D20" s="42" t="s">
        <v>167</v>
      </c>
      <c r="E20" s="34">
        <f>+'29.1. Đất ở tại nông thôn'!E20*0.8</f>
        <v>880000</v>
      </c>
      <c r="F20" s="34">
        <f>+'29.1. Đất ở tại nông thôn'!F20*0.8</f>
        <v>528000</v>
      </c>
      <c r="G20" s="34">
        <f>+'29.1. Đất ở tại nông thôn'!G20*0.8</f>
        <v>352000</v>
      </c>
      <c r="H20" s="34"/>
    </row>
    <row r="21" spans="1:8" ht="31.5" x14ac:dyDescent="0.25">
      <c r="A21" s="4">
        <v>12</v>
      </c>
      <c r="B21" s="42" t="s">
        <v>168</v>
      </c>
      <c r="C21" s="42" t="s">
        <v>169</v>
      </c>
      <c r="D21" s="42" t="s">
        <v>170</v>
      </c>
      <c r="E21" s="34">
        <f>+'29.1. Đất ở tại nông thôn'!E21*0.8</f>
        <v>984000</v>
      </c>
      <c r="F21" s="34">
        <f>+'29.1. Đất ở tại nông thôn'!F21*0.8</f>
        <v>590400</v>
      </c>
      <c r="G21" s="34">
        <f>+'29.1. Đất ở tại nông thôn'!G21*0.8</f>
        <v>393600</v>
      </c>
      <c r="H21" s="34"/>
    </row>
    <row r="22" spans="1:8" ht="31.5" x14ac:dyDescent="0.25">
      <c r="A22" s="4">
        <v>13</v>
      </c>
      <c r="B22" s="42" t="s">
        <v>171</v>
      </c>
      <c r="C22" s="42" t="s">
        <v>172</v>
      </c>
      <c r="D22" s="42" t="s">
        <v>173</v>
      </c>
      <c r="E22" s="34">
        <f>+'29.1. Đất ở tại nông thôn'!E22*0.8</f>
        <v>408000</v>
      </c>
      <c r="F22" s="34">
        <f>+'29.1. Đất ở tại nông thôn'!F22*0.8</f>
        <v>244800</v>
      </c>
      <c r="G22" s="34"/>
      <c r="H22" s="34"/>
    </row>
    <row r="23" spans="1:8" ht="47.25" x14ac:dyDescent="0.25">
      <c r="A23" s="4">
        <v>14</v>
      </c>
      <c r="B23" s="42" t="s">
        <v>174</v>
      </c>
      <c r="C23" s="42" t="s">
        <v>173</v>
      </c>
      <c r="D23" s="42" t="s">
        <v>175</v>
      </c>
      <c r="E23" s="34">
        <f>+'29.1. Đất ở tại nông thôn'!E23*0.8</f>
        <v>416000</v>
      </c>
      <c r="F23" s="34">
        <f>+'29.1. Đất ở tại nông thôn'!F23*0.8</f>
        <v>249600</v>
      </c>
      <c r="G23" s="34"/>
      <c r="H23" s="34"/>
    </row>
    <row r="24" spans="1:8" ht="31.5" x14ac:dyDescent="0.25">
      <c r="A24" s="4">
        <v>15</v>
      </c>
      <c r="B24" s="42" t="s">
        <v>176</v>
      </c>
      <c r="C24" s="42" t="s">
        <v>177</v>
      </c>
      <c r="D24" s="42" t="s">
        <v>178</v>
      </c>
      <c r="E24" s="34">
        <f>+'29.1. Đất ở tại nông thôn'!E24*0.8</f>
        <v>536000</v>
      </c>
      <c r="F24" s="34">
        <f>+'29.1. Đất ở tại nông thôn'!F24*0.8</f>
        <v>321600</v>
      </c>
      <c r="G24" s="34"/>
      <c r="H24" s="34"/>
    </row>
    <row r="25" spans="1:8" ht="47.25" x14ac:dyDescent="0.25">
      <c r="A25" s="4">
        <v>16</v>
      </c>
      <c r="B25" s="42" t="s">
        <v>179</v>
      </c>
      <c r="C25" s="42" t="s">
        <v>173</v>
      </c>
      <c r="D25" s="42" t="s">
        <v>180</v>
      </c>
      <c r="E25" s="34">
        <f>+'29.1. Đất ở tại nông thôn'!E25*0.8</f>
        <v>520000</v>
      </c>
      <c r="F25" s="34">
        <f>+'29.1. Đất ở tại nông thôn'!F25*0.8</f>
        <v>312000</v>
      </c>
      <c r="G25" s="34"/>
      <c r="H25" s="34"/>
    </row>
    <row r="26" spans="1:8" ht="15.75" x14ac:dyDescent="0.25">
      <c r="A26" s="4">
        <v>17</v>
      </c>
      <c r="B26" s="55" t="s">
        <v>181</v>
      </c>
      <c r="C26" s="55"/>
      <c r="D26" s="55"/>
      <c r="E26" s="34">
        <f>+'29.1. Đất ở tại nông thôn'!E26*0.8</f>
        <v>920000</v>
      </c>
      <c r="F26" s="34">
        <f>+'29.1. Đất ở tại nông thôn'!F26*0.8</f>
        <v>552000</v>
      </c>
      <c r="G26" s="34">
        <f>+'29.1. Đất ở tại nông thôn'!G26*0.8</f>
        <v>368000</v>
      </c>
      <c r="H26" s="34">
        <f>+'29.1. Đất ở tại nông thôn'!H26*0.8</f>
        <v>184000</v>
      </c>
    </row>
    <row r="27" spans="1:8" ht="31.5" x14ac:dyDescent="0.25">
      <c r="A27" s="9">
        <v>2</v>
      </c>
      <c r="B27" s="41" t="s">
        <v>182</v>
      </c>
      <c r="C27" s="41"/>
      <c r="D27" s="42"/>
      <c r="E27" s="34"/>
      <c r="F27" s="34"/>
      <c r="G27" s="34"/>
      <c r="H27" s="34"/>
    </row>
    <row r="28" spans="1:8" ht="31.5" x14ac:dyDescent="0.25">
      <c r="A28" s="4">
        <v>1</v>
      </c>
      <c r="B28" s="42" t="s">
        <v>183</v>
      </c>
      <c r="C28" s="42" t="s">
        <v>184</v>
      </c>
      <c r="D28" s="42" t="s">
        <v>185</v>
      </c>
      <c r="E28" s="34">
        <f>+'29.1. Đất ở tại nông thôn'!E28*0.8</f>
        <v>5768000</v>
      </c>
      <c r="F28" s="34">
        <f>+'29.1. Đất ở tại nông thôn'!F28*0.8</f>
        <v>3460800</v>
      </c>
      <c r="G28" s="34">
        <f>+'29.1. Đất ở tại nông thôn'!G28*0.8</f>
        <v>2307200</v>
      </c>
      <c r="H28" s="34">
        <f>+'29.1. Đất ở tại nông thôn'!H28*0.8</f>
        <v>1153600</v>
      </c>
    </row>
    <row r="29" spans="1:8" ht="31.5" x14ac:dyDescent="0.25">
      <c r="A29" s="4">
        <v>2</v>
      </c>
      <c r="B29" s="42" t="s">
        <v>186</v>
      </c>
      <c r="C29" s="42" t="s">
        <v>187</v>
      </c>
      <c r="D29" s="42" t="s">
        <v>188</v>
      </c>
      <c r="E29" s="34">
        <f>+'29.1. Đất ở tại nông thôn'!E29*0.8</f>
        <v>6304000</v>
      </c>
      <c r="F29" s="34">
        <f>+'29.1. Đất ở tại nông thôn'!F29*0.8</f>
        <v>3782400</v>
      </c>
      <c r="G29" s="34">
        <f>+'29.1. Đất ở tại nông thôn'!G29*0.8</f>
        <v>2521600</v>
      </c>
      <c r="H29" s="34">
        <f>+'29.1. Đất ở tại nông thôn'!H29*0.8</f>
        <v>1260800</v>
      </c>
    </row>
    <row r="30" spans="1:8" ht="47.25" x14ac:dyDescent="0.25">
      <c r="A30" s="4">
        <v>3</v>
      </c>
      <c r="B30" s="42" t="s">
        <v>189</v>
      </c>
      <c r="C30" s="55" t="s">
        <v>190</v>
      </c>
      <c r="D30" s="55"/>
      <c r="E30" s="34">
        <f>+'29.1. Đất ở tại nông thôn'!E30*0.8</f>
        <v>5768000</v>
      </c>
      <c r="F30" s="34">
        <f>+'29.1. Đất ở tại nông thôn'!F30*0.8</f>
        <v>3460800</v>
      </c>
      <c r="G30" s="34">
        <f>+'29.1. Đất ở tại nông thôn'!G30*0.8</f>
        <v>2307200</v>
      </c>
      <c r="H30" s="34">
        <f>+'29.1. Đất ở tại nông thôn'!H30*0.8</f>
        <v>1153600</v>
      </c>
    </row>
    <row r="31" spans="1:8" ht="31.5" x14ac:dyDescent="0.25">
      <c r="A31" s="4">
        <v>4</v>
      </c>
      <c r="B31" s="42" t="s">
        <v>191</v>
      </c>
      <c r="C31" s="42" t="s">
        <v>192</v>
      </c>
      <c r="D31" s="42" t="s">
        <v>193</v>
      </c>
      <c r="E31" s="34">
        <f>+'29.1. Đất ở tại nông thôn'!E31*0.8</f>
        <v>5824000</v>
      </c>
      <c r="F31" s="34">
        <f>+'29.1. Đất ở tại nông thôn'!F31*0.8</f>
        <v>3494400</v>
      </c>
      <c r="G31" s="34">
        <f>+'29.1. Đất ở tại nông thôn'!G31*0.8</f>
        <v>2329600</v>
      </c>
      <c r="H31" s="34">
        <f>+'29.1. Đất ở tại nông thôn'!H31*0.8</f>
        <v>1164800</v>
      </c>
    </row>
    <row r="32" spans="1:8" ht="63" x14ac:dyDescent="0.25">
      <c r="A32" s="4">
        <v>5</v>
      </c>
      <c r="B32" s="42" t="s">
        <v>194</v>
      </c>
      <c r="C32" s="42" t="s">
        <v>195</v>
      </c>
      <c r="D32" s="42" t="s">
        <v>196</v>
      </c>
      <c r="E32" s="34">
        <f>+'29.1. Đất ở tại nông thôn'!E32*0.8</f>
        <v>4200000</v>
      </c>
      <c r="F32" s="34">
        <f>+'29.1. Đất ở tại nông thôn'!F32*0.8</f>
        <v>2520000</v>
      </c>
      <c r="G32" s="34">
        <f>+'29.1. Đất ở tại nông thôn'!G32*0.8</f>
        <v>1680000</v>
      </c>
      <c r="H32" s="34">
        <f>+'29.1. Đất ở tại nông thôn'!H32*0.8</f>
        <v>840000</v>
      </c>
    </row>
    <row r="33" spans="1:8" ht="31.5" x14ac:dyDescent="0.25">
      <c r="A33" s="4">
        <v>6</v>
      </c>
      <c r="B33" s="42" t="s">
        <v>197</v>
      </c>
      <c r="C33" s="42" t="s">
        <v>198</v>
      </c>
      <c r="D33" s="42" t="s">
        <v>199</v>
      </c>
      <c r="E33" s="34">
        <f>+'29.1. Đất ở tại nông thôn'!E33*0.8</f>
        <v>4112000</v>
      </c>
      <c r="F33" s="34">
        <f>+'29.1. Đất ở tại nông thôn'!F33*0.8</f>
        <v>2467200</v>
      </c>
      <c r="G33" s="34">
        <f>+'29.1. Đất ở tại nông thôn'!G33*0.8</f>
        <v>1644800</v>
      </c>
      <c r="H33" s="34">
        <f>+'29.1. Đất ở tại nông thôn'!H33*0.8</f>
        <v>822400</v>
      </c>
    </row>
    <row r="34" spans="1:8" ht="31.5" x14ac:dyDescent="0.25">
      <c r="A34" s="4">
        <v>7</v>
      </c>
      <c r="B34" s="42" t="s">
        <v>200</v>
      </c>
      <c r="C34" s="42" t="s">
        <v>201</v>
      </c>
      <c r="D34" s="42" t="s">
        <v>202</v>
      </c>
      <c r="E34" s="34">
        <f>+'29.1. Đất ở tại nông thôn'!E34*0.8</f>
        <v>4960000</v>
      </c>
      <c r="F34" s="34">
        <f>+'29.1. Đất ở tại nông thôn'!F34*0.8</f>
        <v>2976000</v>
      </c>
      <c r="G34" s="34">
        <f>+'29.1. Đất ở tại nông thôn'!G34*0.8</f>
        <v>1984000</v>
      </c>
      <c r="H34" s="34">
        <f>+'29.1. Đất ở tại nông thôn'!H34*0.8</f>
        <v>992000</v>
      </c>
    </row>
    <row r="35" spans="1:8" ht="31.5" x14ac:dyDescent="0.25">
      <c r="A35" s="4">
        <v>8</v>
      </c>
      <c r="B35" s="42" t="s">
        <v>203</v>
      </c>
      <c r="C35" s="42" t="s">
        <v>204</v>
      </c>
      <c r="D35" s="42" t="s">
        <v>185</v>
      </c>
      <c r="E35" s="34">
        <f>+'29.1. Đất ở tại nông thôn'!E35*0.8</f>
        <v>5168000</v>
      </c>
      <c r="F35" s="34">
        <f>+'29.1. Đất ở tại nông thôn'!F35*0.8</f>
        <v>3100800</v>
      </c>
      <c r="G35" s="34">
        <f>+'29.1. Đất ở tại nông thôn'!G35*0.8</f>
        <v>2067200</v>
      </c>
      <c r="H35" s="34">
        <f>+'29.1. Đất ở tại nông thôn'!H35*0.8</f>
        <v>1033600</v>
      </c>
    </row>
    <row r="36" spans="1:8" ht="31.5" x14ac:dyDescent="0.25">
      <c r="A36" s="4">
        <v>9</v>
      </c>
      <c r="B36" s="42" t="s">
        <v>205</v>
      </c>
      <c r="C36" s="42" t="s">
        <v>206</v>
      </c>
      <c r="D36" s="42" t="s">
        <v>207</v>
      </c>
      <c r="E36" s="34">
        <f>+'29.1. Đất ở tại nông thôn'!E36*0.8</f>
        <v>1976000</v>
      </c>
      <c r="F36" s="34">
        <f>+'29.1. Đất ở tại nông thôn'!F36*0.8</f>
        <v>1185600</v>
      </c>
      <c r="G36" s="34">
        <f>+'29.1. Đất ở tại nông thôn'!G36*0.8</f>
        <v>790400</v>
      </c>
      <c r="H36" s="34">
        <f>+'29.1. Đất ở tại nông thôn'!H36*0.8</f>
        <v>395200</v>
      </c>
    </row>
    <row r="37" spans="1:8" ht="47.25" x14ac:dyDescent="0.25">
      <c r="A37" s="4">
        <v>10</v>
      </c>
      <c r="B37" s="42" t="s">
        <v>179</v>
      </c>
      <c r="C37" s="42" t="s">
        <v>208</v>
      </c>
      <c r="D37" s="42" t="s">
        <v>209</v>
      </c>
      <c r="E37" s="34">
        <f>+'29.1. Đất ở tại nông thôn'!E37*0.8</f>
        <v>816000</v>
      </c>
      <c r="F37" s="34">
        <f>+'29.1. Đất ở tại nông thôn'!F37*0.8</f>
        <v>489600</v>
      </c>
      <c r="G37" s="34"/>
      <c r="H37" s="34"/>
    </row>
    <row r="38" spans="1:8" ht="31.5" x14ac:dyDescent="0.25">
      <c r="A38" s="4">
        <v>11</v>
      </c>
      <c r="B38" s="42" t="s">
        <v>210</v>
      </c>
      <c r="C38" s="55" t="s">
        <v>211</v>
      </c>
      <c r="D38" s="55"/>
      <c r="E38" s="34">
        <f>+'29.1. Đất ở tại nông thôn'!E38*0.8</f>
        <v>4592000</v>
      </c>
      <c r="F38" s="34">
        <f>+'29.1. Đất ở tại nông thôn'!F38*0.8</f>
        <v>2755200</v>
      </c>
      <c r="G38" s="34">
        <f>+'29.1. Đất ở tại nông thôn'!G38*0.8</f>
        <v>1836800</v>
      </c>
      <c r="H38" s="34"/>
    </row>
    <row r="39" spans="1:8" ht="15.75" x14ac:dyDescent="0.25">
      <c r="A39" s="4">
        <v>12</v>
      </c>
      <c r="B39" s="42" t="s">
        <v>212</v>
      </c>
      <c r="C39" s="42" t="s">
        <v>213</v>
      </c>
      <c r="D39" s="42" t="s">
        <v>214</v>
      </c>
      <c r="E39" s="34">
        <f>+'29.1. Đất ở tại nông thôn'!E39*0.8</f>
        <v>1240000</v>
      </c>
      <c r="F39" s="34">
        <f>+'29.1. Đất ở tại nông thôn'!F39*0.8</f>
        <v>744000</v>
      </c>
      <c r="G39" s="34">
        <f>+'29.1. Đất ở tại nông thôn'!G39*0.8</f>
        <v>496000</v>
      </c>
      <c r="H39" s="34"/>
    </row>
    <row r="40" spans="1:8" ht="63" x14ac:dyDescent="0.25">
      <c r="A40" s="4">
        <v>13</v>
      </c>
      <c r="B40" s="42" t="s">
        <v>215</v>
      </c>
      <c r="C40" s="42" t="s">
        <v>216</v>
      </c>
      <c r="D40" s="42" t="s">
        <v>217</v>
      </c>
      <c r="E40" s="34">
        <f>+'29.1. Đất ở tại nông thôn'!E40*0.8</f>
        <v>1208000</v>
      </c>
      <c r="F40" s="34">
        <f>+'29.1. Đất ở tại nông thôn'!F40*0.8</f>
        <v>724800</v>
      </c>
      <c r="G40" s="34">
        <f>+'29.1. Đất ở tại nông thôn'!G40*0.8</f>
        <v>483200</v>
      </c>
      <c r="H40" s="34">
        <f>+'29.1. Đất ở tại nông thôn'!H40*0.8</f>
        <v>241600</v>
      </c>
    </row>
    <row r="41" spans="1:8" ht="47.25" x14ac:dyDescent="0.25">
      <c r="A41" s="4">
        <v>14</v>
      </c>
      <c r="B41" s="42" t="s">
        <v>218</v>
      </c>
      <c r="C41" s="42" t="s">
        <v>219</v>
      </c>
      <c r="D41" s="42" t="s">
        <v>220</v>
      </c>
      <c r="E41" s="34">
        <f>+'29.1. Đất ở tại nông thôn'!E41*0.8</f>
        <v>848000</v>
      </c>
      <c r="F41" s="34">
        <f>+'29.1. Đất ở tại nông thôn'!F41*0.8</f>
        <v>508800</v>
      </c>
      <c r="G41" s="34">
        <f>+'29.1. Đất ở tại nông thôn'!G41*0.8</f>
        <v>339200</v>
      </c>
      <c r="H41" s="34"/>
    </row>
    <row r="42" spans="1:8" ht="47.25" x14ac:dyDescent="0.25">
      <c r="A42" s="4">
        <v>15</v>
      </c>
      <c r="B42" s="42" t="s">
        <v>218</v>
      </c>
      <c r="C42" s="42" t="s">
        <v>220</v>
      </c>
      <c r="D42" s="42" t="s">
        <v>221</v>
      </c>
      <c r="E42" s="34">
        <f>+'29.1. Đất ở tại nông thôn'!E42*0.8</f>
        <v>1344000</v>
      </c>
      <c r="F42" s="34">
        <f>+'29.1. Đất ở tại nông thôn'!F42*0.8</f>
        <v>806400</v>
      </c>
      <c r="G42" s="34">
        <f>+'29.1. Đất ở tại nông thôn'!G42*0.8</f>
        <v>537600</v>
      </c>
      <c r="H42" s="34">
        <f>+'29.1. Đất ở tại nông thôn'!H42*0.8</f>
        <v>268800</v>
      </c>
    </row>
    <row r="43" spans="1:8" ht="15.75" x14ac:dyDescent="0.25">
      <c r="A43" s="4">
        <v>16</v>
      </c>
      <c r="B43" s="55" t="s">
        <v>222</v>
      </c>
      <c r="C43" s="55"/>
      <c r="D43" s="55"/>
      <c r="E43" s="34">
        <f>+'29.1. Đất ở tại nông thôn'!E43*0.8</f>
        <v>1192000</v>
      </c>
      <c r="F43" s="34">
        <f>+'29.1. Đất ở tại nông thôn'!F43*0.8</f>
        <v>715200</v>
      </c>
      <c r="G43" s="34">
        <f>+'29.1. Đất ở tại nông thôn'!G43*0.8</f>
        <v>476800</v>
      </c>
      <c r="H43" s="34">
        <f>+'29.1. Đất ở tại nông thôn'!H43*0.8</f>
        <v>238400</v>
      </c>
    </row>
    <row r="44" spans="1:8" ht="15.75" x14ac:dyDescent="0.25">
      <c r="A44" s="4">
        <v>17</v>
      </c>
      <c r="B44" s="55" t="s">
        <v>223</v>
      </c>
      <c r="C44" s="55"/>
      <c r="D44" s="55"/>
      <c r="E44" s="34">
        <f>+'29.1. Đất ở tại nông thôn'!E44*0.8</f>
        <v>1200000</v>
      </c>
      <c r="F44" s="34">
        <f>+'29.1. Đất ở tại nông thôn'!F44*0.8</f>
        <v>720000</v>
      </c>
      <c r="G44" s="34">
        <f>+'29.1. Đất ở tại nông thôn'!G44*0.8</f>
        <v>480000</v>
      </c>
      <c r="H44" s="34">
        <f>+'29.1. Đất ở tại nông thôn'!H44*0.8</f>
        <v>240000</v>
      </c>
    </row>
    <row r="45" spans="1:8" ht="15.75" x14ac:dyDescent="0.25">
      <c r="A45" s="4">
        <v>18</v>
      </c>
      <c r="B45" s="55" t="s">
        <v>224</v>
      </c>
      <c r="C45" s="55"/>
      <c r="D45" s="55"/>
      <c r="E45" s="34">
        <f>+'29.1. Đất ở tại nông thôn'!E45*0.8</f>
        <v>280000</v>
      </c>
      <c r="F45" s="34">
        <f>+'29.1. Đất ở tại nông thôn'!F45*0.8</f>
        <v>168000</v>
      </c>
      <c r="G45" s="34">
        <f>+'29.1. Đất ở tại nông thôn'!G45*0.8</f>
        <v>112000</v>
      </c>
      <c r="H45" s="34">
        <f>+'29.1. Đất ở tại nông thôn'!H45*0.8</f>
        <v>56000</v>
      </c>
    </row>
    <row r="46" spans="1:8" ht="31.5" x14ac:dyDescent="0.25">
      <c r="A46" s="9">
        <v>3</v>
      </c>
      <c r="B46" s="41" t="s">
        <v>225</v>
      </c>
      <c r="C46" s="41"/>
      <c r="D46" s="42"/>
      <c r="E46" s="34"/>
      <c r="F46" s="34"/>
      <c r="G46" s="34"/>
      <c r="H46" s="34"/>
    </row>
    <row r="47" spans="1:8" ht="47.25" x14ac:dyDescent="0.25">
      <c r="A47" s="4">
        <v>1</v>
      </c>
      <c r="B47" s="42" t="s">
        <v>226</v>
      </c>
      <c r="C47" s="42" t="s">
        <v>227</v>
      </c>
      <c r="D47" s="42" t="s">
        <v>228</v>
      </c>
      <c r="E47" s="34">
        <f>+'29.1. Đất ở tại nông thôn'!E47*0.8</f>
        <v>592000</v>
      </c>
      <c r="F47" s="34">
        <f>+'29.1. Đất ở tại nông thôn'!F47*0.8</f>
        <v>355200</v>
      </c>
      <c r="G47" s="34">
        <f>+'29.1. Đất ở tại nông thôn'!G47*0.8</f>
        <v>236800</v>
      </c>
      <c r="H47" s="34">
        <f>+'29.1. Đất ở tại nông thôn'!H47*0.8</f>
        <v>118400</v>
      </c>
    </row>
    <row r="48" spans="1:8" ht="15.75" x14ac:dyDescent="0.25">
      <c r="A48" s="35">
        <v>4</v>
      </c>
      <c r="B48" s="43" t="s">
        <v>229</v>
      </c>
      <c r="C48" s="44"/>
      <c r="D48" s="44"/>
      <c r="E48" s="34"/>
      <c r="F48" s="34"/>
      <c r="G48" s="34"/>
      <c r="H48" s="34"/>
    </row>
    <row r="49" spans="1:8" ht="15.75" x14ac:dyDescent="0.25">
      <c r="A49" s="4">
        <v>1</v>
      </c>
      <c r="B49" s="44" t="s">
        <v>230</v>
      </c>
      <c r="C49" s="44" t="s">
        <v>231</v>
      </c>
      <c r="D49" s="44" t="s">
        <v>232</v>
      </c>
      <c r="E49" s="34">
        <f>+'29.1. Đất ở tại nông thôn'!E49*0.8</f>
        <v>616000</v>
      </c>
      <c r="F49" s="34">
        <f>+'29.1. Đất ở tại nông thôn'!F49*0.8</f>
        <v>369600</v>
      </c>
      <c r="G49" s="34">
        <f>+'29.1. Đất ở tại nông thôn'!G49*0.8</f>
        <v>246400</v>
      </c>
      <c r="H49" s="34">
        <f>+'29.1. Đất ở tại nông thôn'!H49*0.8</f>
        <v>123200</v>
      </c>
    </row>
    <row r="50" spans="1:8" ht="31.5" x14ac:dyDescent="0.25">
      <c r="A50" s="4">
        <v>2</v>
      </c>
      <c r="B50" s="44" t="s">
        <v>233</v>
      </c>
      <c r="C50" s="44" t="s">
        <v>234</v>
      </c>
      <c r="D50" s="44" t="s">
        <v>235</v>
      </c>
      <c r="E50" s="34">
        <f>+'29.1. Đất ở tại nông thôn'!E50*0.8</f>
        <v>576000</v>
      </c>
      <c r="F50" s="34">
        <f>+'29.1. Đất ở tại nông thôn'!F50*0.8</f>
        <v>345600</v>
      </c>
      <c r="G50" s="34">
        <f>+'29.1. Đất ở tại nông thôn'!G50*0.8</f>
        <v>230400</v>
      </c>
      <c r="H50" s="34">
        <f>+'29.1. Đất ở tại nông thôn'!H50*0.8</f>
        <v>115200</v>
      </c>
    </row>
    <row r="51" spans="1:8" ht="15.75" x14ac:dyDescent="0.25">
      <c r="A51" s="35">
        <v>5</v>
      </c>
      <c r="B51" s="43" t="s">
        <v>236</v>
      </c>
      <c r="C51" s="44"/>
      <c r="D51" s="44"/>
      <c r="E51" s="34"/>
      <c r="F51" s="34"/>
      <c r="G51" s="34"/>
      <c r="H51" s="34"/>
    </row>
    <row r="52" spans="1:8" ht="31.5" x14ac:dyDescent="0.25">
      <c r="A52" s="4">
        <v>1</v>
      </c>
      <c r="B52" s="44" t="s">
        <v>237</v>
      </c>
      <c r="C52" s="44" t="s">
        <v>238</v>
      </c>
      <c r="D52" s="44" t="s">
        <v>239</v>
      </c>
      <c r="E52" s="34">
        <f>+'29.1. Đất ở tại nông thôn'!E52*0.8</f>
        <v>504000</v>
      </c>
      <c r="F52" s="34">
        <f>+'29.1. Đất ở tại nông thôn'!F52*0.8</f>
        <v>302400</v>
      </c>
      <c r="G52" s="34">
        <f>+'29.1. Đất ở tại nông thôn'!G52*0.8</f>
        <v>201600</v>
      </c>
      <c r="H52" s="34">
        <f>+'29.1. Đất ở tại nông thôn'!H52*0.8</f>
        <v>100800</v>
      </c>
    </row>
    <row r="53" spans="1:8" ht="31.5" x14ac:dyDescent="0.25">
      <c r="A53" s="4">
        <v>2</v>
      </c>
      <c r="B53" s="44" t="s">
        <v>240</v>
      </c>
      <c r="C53" s="44" t="s">
        <v>241</v>
      </c>
      <c r="D53" s="44" t="s">
        <v>235</v>
      </c>
      <c r="E53" s="34">
        <f>+'29.1. Đất ở tại nông thôn'!E53*0.8</f>
        <v>584000</v>
      </c>
      <c r="F53" s="34">
        <f>+'29.1. Đất ở tại nông thôn'!F53*0.8</f>
        <v>350400</v>
      </c>
      <c r="G53" s="34">
        <f>+'29.1. Đất ở tại nông thôn'!G53*0.8</f>
        <v>233600</v>
      </c>
      <c r="H53" s="34">
        <f>+'29.1. Đất ở tại nông thôn'!H53*0.8</f>
        <v>116800</v>
      </c>
    </row>
    <row r="54" spans="1:8" ht="15.75" x14ac:dyDescent="0.25">
      <c r="A54" s="52" t="s">
        <v>247</v>
      </c>
      <c r="B54" s="52"/>
      <c r="C54" s="52"/>
      <c r="D54" s="52"/>
      <c r="E54" s="52"/>
      <c r="F54" s="52"/>
      <c r="G54" s="52"/>
      <c r="H54" s="52"/>
    </row>
    <row r="55" spans="1:8" ht="15.75" x14ac:dyDescent="0.25">
      <c r="A55" s="46" t="s">
        <v>248</v>
      </c>
      <c r="B55" s="46"/>
      <c r="C55" s="46"/>
      <c r="D55" s="46"/>
      <c r="E55" s="46"/>
      <c r="F55" s="46"/>
      <c r="G55" s="46"/>
      <c r="H55" s="46"/>
    </row>
    <row r="56" spans="1:8" ht="31.5" x14ac:dyDescent="0.25">
      <c r="A56" s="4">
        <v>1</v>
      </c>
      <c r="B56" s="42" t="s">
        <v>249</v>
      </c>
      <c r="C56" s="7"/>
      <c r="D56" s="7"/>
      <c r="E56" s="34">
        <f>+'29.1. Đất ở tại nông thôn'!E56*0.8</f>
        <v>213600</v>
      </c>
      <c r="F56" s="21"/>
      <c r="G56" s="21"/>
      <c r="H56" s="21"/>
    </row>
    <row r="57" spans="1:8" ht="15.75" x14ac:dyDescent="0.25">
      <c r="A57" s="4">
        <v>2</v>
      </c>
      <c r="B57" s="42" t="s">
        <v>229</v>
      </c>
      <c r="C57" s="7"/>
      <c r="D57" s="7"/>
      <c r="E57" s="34">
        <f>+'29.1. Đất ở tại nông thôn'!E57*0.8</f>
        <v>165600</v>
      </c>
      <c r="F57" s="21"/>
      <c r="G57" s="21"/>
      <c r="H57" s="21"/>
    </row>
    <row r="58" spans="1:8" ht="31.5" x14ac:dyDescent="0.25">
      <c r="A58" s="4">
        <v>3</v>
      </c>
      <c r="B58" s="42" t="s">
        <v>250</v>
      </c>
      <c r="C58" s="7"/>
      <c r="D58" s="7"/>
      <c r="E58" s="34">
        <f>+'29.1. Đất ở tại nông thôn'!E58*0.8</f>
        <v>134400</v>
      </c>
      <c r="F58" s="21"/>
      <c r="G58" s="21"/>
      <c r="H58" s="21"/>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sheetData>
  <mergeCells count="17">
    <mergeCell ref="B26:D26"/>
    <mergeCell ref="C30:D30"/>
    <mergeCell ref="A55:H55"/>
    <mergeCell ref="A7:A8"/>
    <mergeCell ref="B7:B8"/>
    <mergeCell ref="C7:D7"/>
    <mergeCell ref="E7:H7"/>
    <mergeCell ref="A2:B2"/>
    <mergeCell ref="G2:H2"/>
    <mergeCell ref="A4:H4"/>
    <mergeCell ref="A5:H5"/>
    <mergeCell ref="A6:H6"/>
    <mergeCell ref="C38:D38"/>
    <mergeCell ref="B43:D43"/>
    <mergeCell ref="B44:D44"/>
    <mergeCell ref="B45:D45"/>
    <mergeCell ref="A54:H54"/>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topLeftCell="A9" zoomScaleNormal="100" zoomScaleSheetLayoutView="100" workbookViewId="0">
      <selection activeCell="A4" sqref="A4:H4"/>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136</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62" t="s">
        <v>128</v>
      </c>
      <c r="F7" s="63"/>
      <c r="G7" s="63"/>
      <c r="H7" s="64"/>
    </row>
    <row r="8" spans="1:8" ht="15.75" x14ac:dyDescent="0.25">
      <c r="A8" s="53"/>
      <c r="B8" s="53"/>
      <c r="C8" s="9" t="s">
        <v>8</v>
      </c>
      <c r="D8" s="9" t="s">
        <v>9</v>
      </c>
      <c r="E8" s="16" t="s">
        <v>6</v>
      </c>
      <c r="F8" s="17" t="s">
        <v>115</v>
      </c>
      <c r="G8" s="17" t="s">
        <v>116</v>
      </c>
      <c r="H8" s="17"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22">
        <f>'[1]BG-ODT-29'!$D$91</f>
        <v>1500000</v>
      </c>
      <c r="F38" s="21">
        <f t="shared" si="0"/>
        <v>900000</v>
      </c>
      <c r="G38" s="21">
        <f t="shared" si="3"/>
        <v>600000</v>
      </c>
      <c r="H38" s="21">
        <f t="shared" si="4"/>
        <v>300000</v>
      </c>
    </row>
    <row r="39" spans="1:8" ht="47.25" x14ac:dyDescent="0.25">
      <c r="A39" s="4">
        <v>30</v>
      </c>
      <c r="B39" s="7" t="s">
        <v>79</v>
      </c>
      <c r="C39" s="7" t="s">
        <v>80</v>
      </c>
      <c r="D39" s="7" t="s">
        <v>81</v>
      </c>
      <c r="E39" s="22">
        <f>'[1]BG-ODT-30'!$D$91</f>
        <v>1600000</v>
      </c>
      <c r="F39" s="21">
        <f t="shared" si="0"/>
        <v>960000</v>
      </c>
      <c r="G39" s="21">
        <f t="shared" si="3"/>
        <v>640000</v>
      </c>
      <c r="H39" s="21">
        <f t="shared" si="4"/>
        <v>320000</v>
      </c>
    </row>
    <row r="40" spans="1:8" ht="31.5" x14ac:dyDescent="0.25">
      <c r="A40" s="4">
        <v>31</v>
      </c>
      <c r="B40" s="7" t="s">
        <v>82</v>
      </c>
      <c r="C40" s="7" t="s">
        <v>81</v>
      </c>
      <c r="D40" s="7" t="s">
        <v>83</v>
      </c>
      <c r="E40" s="22">
        <f>'[1]BG-ODT-31'!$D$91</f>
        <v>1300000</v>
      </c>
      <c r="F40" s="21">
        <f t="shared" si="0"/>
        <v>780000</v>
      </c>
      <c r="G40" s="21">
        <f t="shared" si="3"/>
        <v>520000</v>
      </c>
      <c r="H40" s="21">
        <f t="shared" si="4"/>
        <v>260000</v>
      </c>
    </row>
    <row r="41" spans="1:8" ht="31.5" x14ac:dyDescent="0.25">
      <c r="A41" s="4">
        <v>32</v>
      </c>
      <c r="B41" s="7" t="s">
        <v>84</v>
      </c>
      <c r="C41" s="7" t="s">
        <v>85</v>
      </c>
      <c r="D41" s="7" t="s">
        <v>86</v>
      </c>
      <c r="E41" s="22">
        <f>'[1]BG-ODT-32'!$D$91</f>
        <v>1100000</v>
      </c>
      <c r="F41" s="21">
        <f t="shared" si="0"/>
        <v>660000</v>
      </c>
      <c r="G41" s="21">
        <f t="shared" si="3"/>
        <v>440000</v>
      </c>
      <c r="H41" s="21">
        <f t="shared" si="4"/>
        <v>220000</v>
      </c>
    </row>
    <row r="42" spans="1:8" ht="47.25" x14ac:dyDescent="0.25">
      <c r="A42" s="4">
        <v>33</v>
      </c>
      <c r="B42" s="7" t="s">
        <v>87</v>
      </c>
      <c r="C42" s="7" t="s">
        <v>88</v>
      </c>
      <c r="D42" s="7" t="s">
        <v>89</v>
      </c>
      <c r="E42" s="22">
        <f>'[1]BG-ODT-33'!$D$91</f>
        <v>1600000</v>
      </c>
      <c r="F42" s="21">
        <f t="shared" si="0"/>
        <v>960000</v>
      </c>
      <c r="G42" s="21">
        <f t="shared" si="3"/>
        <v>640000</v>
      </c>
      <c r="H42" s="21">
        <f t="shared" si="4"/>
        <v>320000</v>
      </c>
    </row>
    <row r="43" spans="1:8" ht="47.25" x14ac:dyDescent="0.25">
      <c r="A43" s="4">
        <v>34</v>
      </c>
      <c r="B43" s="7" t="s">
        <v>90</v>
      </c>
      <c r="C43" s="7" t="s">
        <v>91</v>
      </c>
      <c r="D43" s="7" t="s">
        <v>92</v>
      </c>
      <c r="E43" s="22">
        <f>'[1]BG-ODT-34'!$D$91</f>
        <v>1600000</v>
      </c>
      <c r="F43" s="21">
        <f t="shared" si="0"/>
        <v>960000</v>
      </c>
      <c r="G43" s="21">
        <f t="shared" si="3"/>
        <v>640000</v>
      </c>
      <c r="H43" s="21">
        <f t="shared" si="4"/>
        <v>320000</v>
      </c>
    </row>
    <row r="44" spans="1:8" ht="63" x14ac:dyDescent="0.25">
      <c r="A44" s="4">
        <v>35</v>
      </c>
      <c r="B44" s="7" t="s">
        <v>93</v>
      </c>
      <c r="C44" s="7" t="s">
        <v>94</v>
      </c>
      <c r="D44" s="7" t="s">
        <v>95</v>
      </c>
      <c r="E44" s="22">
        <f>'[1]BG-ODT-35'!$D$91</f>
        <v>1500000</v>
      </c>
      <c r="F44" s="21">
        <f t="shared" si="0"/>
        <v>900000</v>
      </c>
      <c r="G44" s="21">
        <f t="shared" si="3"/>
        <v>600000</v>
      </c>
      <c r="H44" s="21">
        <f t="shared" si="4"/>
        <v>300000</v>
      </c>
    </row>
    <row r="45" spans="1:8" ht="47.25" x14ac:dyDescent="0.25">
      <c r="A45" s="4">
        <v>36</v>
      </c>
      <c r="B45" s="7" t="s">
        <v>96</v>
      </c>
      <c r="C45" s="7" t="s">
        <v>97</v>
      </c>
      <c r="D45" s="7" t="s">
        <v>98</v>
      </c>
      <c r="E45" s="22">
        <f>'[1]BG-ODT-36'!$D$91</f>
        <v>1500000</v>
      </c>
      <c r="F45" s="21">
        <f t="shared" si="0"/>
        <v>900000</v>
      </c>
      <c r="G45" s="21">
        <f t="shared" si="3"/>
        <v>600000</v>
      </c>
      <c r="H45" s="21">
        <f t="shared" si="4"/>
        <v>300000</v>
      </c>
    </row>
    <row r="46" spans="1:8" ht="78.75" x14ac:dyDescent="0.25">
      <c r="A46" s="4">
        <v>37</v>
      </c>
      <c r="B46" s="7" t="s">
        <v>99</v>
      </c>
      <c r="C46" s="7" t="s">
        <v>100</v>
      </c>
      <c r="D46" s="7" t="s">
        <v>101</v>
      </c>
      <c r="E46" s="22">
        <f>'[1]BG-ODT-37'!$D$91</f>
        <v>1500000</v>
      </c>
      <c r="F46" s="21">
        <f t="shared" si="0"/>
        <v>900000</v>
      </c>
      <c r="G46" s="21">
        <f t="shared" si="3"/>
        <v>600000</v>
      </c>
      <c r="H46" s="21">
        <f t="shared" si="4"/>
        <v>300000</v>
      </c>
    </row>
    <row r="47" spans="1:8" ht="31.5" x14ac:dyDescent="0.25">
      <c r="A47" s="4">
        <v>38</v>
      </c>
      <c r="B47" s="7" t="s">
        <v>102</v>
      </c>
      <c r="C47" s="7" t="s">
        <v>103</v>
      </c>
      <c r="D47" s="7" t="s">
        <v>104</v>
      </c>
      <c r="E47" s="22">
        <f>'[1]BG-ODT-38'!$D$91</f>
        <v>1100000</v>
      </c>
      <c r="F47" s="21">
        <f t="shared" si="0"/>
        <v>660000</v>
      </c>
      <c r="G47" s="21">
        <f t="shared" si="3"/>
        <v>440000</v>
      </c>
      <c r="H47" s="21">
        <f t="shared" si="4"/>
        <v>220000</v>
      </c>
    </row>
    <row r="48" spans="1:8" ht="31.5" x14ac:dyDescent="0.25">
      <c r="A48" s="4">
        <v>39</v>
      </c>
      <c r="B48" s="7" t="s">
        <v>105</v>
      </c>
      <c r="C48" s="7" t="s">
        <v>106</v>
      </c>
      <c r="D48" s="7" t="s">
        <v>107</v>
      </c>
      <c r="E48" s="22">
        <f>'[1]BG-ODT-39'!$D$91</f>
        <v>1200000</v>
      </c>
      <c r="F48" s="21">
        <f t="shared" si="0"/>
        <v>720000</v>
      </c>
      <c r="G48" s="21">
        <f t="shared" si="3"/>
        <v>480000</v>
      </c>
      <c r="H48" s="21">
        <f t="shared" si="4"/>
        <v>240000</v>
      </c>
    </row>
    <row r="49" spans="1:8" ht="31.5" x14ac:dyDescent="0.25">
      <c r="A49" s="4">
        <v>40</v>
      </c>
      <c r="B49" s="7" t="s">
        <v>108</v>
      </c>
      <c r="C49" s="7" t="s">
        <v>109</v>
      </c>
      <c r="D49" s="7" t="s">
        <v>110</v>
      </c>
      <c r="E49" s="22">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22">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22">
        <f>'[1]BG-ODT-42'!$D$91</f>
        <v>2100000</v>
      </c>
      <c r="F52" s="21">
        <f t="shared" si="0"/>
        <v>1260000</v>
      </c>
      <c r="G52" s="21">
        <f t="shared" si="5"/>
        <v>840000</v>
      </c>
      <c r="H52" s="21">
        <f t="shared" si="6"/>
        <v>420000</v>
      </c>
    </row>
    <row r="53" spans="1:8" ht="15.75" x14ac:dyDescent="0.25">
      <c r="A53" s="56" t="s">
        <v>133</v>
      </c>
      <c r="B53" s="57"/>
      <c r="C53" s="57"/>
      <c r="D53" s="57"/>
      <c r="E53" s="57"/>
      <c r="F53" s="57"/>
      <c r="G53" s="57"/>
      <c r="H53" s="57"/>
    </row>
    <row r="54" spans="1:8" ht="15.75" x14ac:dyDescent="0.25">
      <c r="A54" s="58" t="s">
        <v>10</v>
      </c>
      <c r="B54" s="59"/>
      <c r="C54" s="59"/>
      <c r="D54" s="59"/>
      <c r="E54" s="60"/>
      <c r="F54" s="61"/>
      <c r="G54" s="61"/>
      <c r="H54" s="61"/>
    </row>
    <row r="55" spans="1:8" ht="15.75" x14ac:dyDescent="0.25">
      <c r="A55" s="4">
        <v>1</v>
      </c>
      <c r="B55" s="7" t="s">
        <v>130</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54"/>
  <sheetViews>
    <sheetView view="pageBreakPreview" zoomScale="102" zoomScaleNormal="100" zoomScaleSheetLayoutView="100" workbookViewId="0">
      <selection activeCell="E12" sqref="E12"/>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245</v>
      </c>
      <c r="B2" s="48"/>
      <c r="C2" s="14"/>
      <c r="D2" s="14"/>
      <c r="E2" s="15"/>
      <c r="F2" s="15"/>
      <c r="G2" s="49" t="s">
        <v>134</v>
      </c>
      <c r="H2" s="49"/>
    </row>
    <row r="3" spans="1:8" ht="15.75" x14ac:dyDescent="0.25">
      <c r="A3" s="13"/>
      <c r="B3" s="14"/>
      <c r="C3" s="14"/>
      <c r="D3" s="14"/>
      <c r="E3" s="15"/>
      <c r="F3" s="15"/>
      <c r="G3" s="15"/>
      <c r="H3" s="15"/>
    </row>
    <row r="4" spans="1:8" ht="15.75" x14ac:dyDescent="0.25">
      <c r="A4" s="54" t="s">
        <v>253</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254</v>
      </c>
      <c r="F7" s="53"/>
      <c r="G7" s="53"/>
      <c r="H7" s="53"/>
    </row>
    <row r="8" spans="1:8" ht="15.75" x14ac:dyDescent="0.25">
      <c r="A8" s="53"/>
      <c r="B8" s="53"/>
      <c r="C8" s="9" t="s">
        <v>8</v>
      </c>
      <c r="D8" s="9" t="s">
        <v>9</v>
      </c>
      <c r="E8" s="16" t="s">
        <v>6</v>
      </c>
      <c r="F8" s="16" t="s">
        <v>115</v>
      </c>
      <c r="G8" s="16" t="s">
        <v>116</v>
      </c>
      <c r="H8" s="16" t="s">
        <v>117</v>
      </c>
    </row>
    <row r="9" spans="1:8" ht="15.75" x14ac:dyDescent="0.25">
      <c r="A9" s="9">
        <v>1</v>
      </c>
      <c r="B9" s="41" t="s">
        <v>242</v>
      </c>
      <c r="C9" s="42"/>
      <c r="D9" s="42"/>
      <c r="E9" s="4"/>
      <c r="F9" s="4"/>
      <c r="G9" s="4"/>
      <c r="H9" s="4"/>
    </row>
    <row r="10" spans="1:8" ht="47.25" x14ac:dyDescent="0.25">
      <c r="A10" s="4">
        <v>1</v>
      </c>
      <c r="B10" s="42" t="s">
        <v>142</v>
      </c>
      <c r="C10" s="42" t="s">
        <v>143</v>
      </c>
      <c r="D10" s="42" t="s">
        <v>144</v>
      </c>
      <c r="E10" s="34">
        <f>+'29.1. Đất ở tại nông thôn'!E10*0.7</f>
        <v>6629000</v>
      </c>
      <c r="F10" s="34">
        <f>+'29.1. Đất ở tại nông thôn'!F10*0.7</f>
        <v>3977399.9999999995</v>
      </c>
      <c r="G10" s="34">
        <f>+'29.1. Đất ở tại nông thôn'!G10*0.7</f>
        <v>2651600</v>
      </c>
      <c r="H10" s="34">
        <f>+'29.1. Đất ở tại nông thôn'!H10*0.7</f>
        <v>1325800</v>
      </c>
    </row>
    <row r="11" spans="1:8" ht="47.25" x14ac:dyDescent="0.25">
      <c r="A11" s="4">
        <v>2</v>
      </c>
      <c r="B11" s="42" t="s">
        <v>145</v>
      </c>
      <c r="C11" s="42" t="s">
        <v>144</v>
      </c>
      <c r="D11" s="42" t="s">
        <v>146</v>
      </c>
      <c r="E11" s="34">
        <f>+'29.1. Đất ở tại nông thôn'!E11*0.7</f>
        <v>5082000</v>
      </c>
      <c r="F11" s="34">
        <f>+'29.1. Đất ở tại nông thôn'!F11*0.7</f>
        <v>3049200</v>
      </c>
      <c r="G11" s="34">
        <f>+'29.1. Đất ở tại nông thôn'!G11*0.7</f>
        <v>2032799.9999999998</v>
      </c>
      <c r="H11" s="34">
        <f>+'29.1. Đất ở tại nông thôn'!H11*0.7</f>
        <v>1016399.9999999999</v>
      </c>
    </row>
    <row r="12" spans="1:8" ht="47.25" x14ac:dyDescent="0.25">
      <c r="A12" s="4">
        <v>3</v>
      </c>
      <c r="B12" s="42" t="s">
        <v>147</v>
      </c>
      <c r="C12" s="42" t="s">
        <v>146</v>
      </c>
      <c r="D12" s="42" t="s">
        <v>148</v>
      </c>
      <c r="E12" s="34">
        <f>+'29.1. Đất ở tại nông thôn'!E12*0.7</f>
        <v>3290000</v>
      </c>
      <c r="F12" s="34">
        <f>+'29.1. Đất ở tại nông thôn'!F12*0.7</f>
        <v>1973999.9999999998</v>
      </c>
      <c r="G12" s="34">
        <f>+'29.1. Đất ở tại nông thôn'!G12*0.7</f>
        <v>1316000</v>
      </c>
      <c r="H12" s="34">
        <f>+'29.1. Đất ở tại nông thôn'!H12*0.7</f>
        <v>658000</v>
      </c>
    </row>
    <row r="13" spans="1:8" ht="47.25" x14ac:dyDescent="0.25">
      <c r="A13" s="4">
        <v>4</v>
      </c>
      <c r="B13" s="42" t="s">
        <v>149</v>
      </c>
      <c r="C13" s="42" t="s">
        <v>148</v>
      </c>
      <c r="D13" s="42" t="s">
        <v>150</v>
      </c>
      <c r="E13" s="34">
        <f>+'29.1. Đất ở tại nông thôn'!E13*0.7</f>
        <v>1945999.9999999998</v>
      </c>
      <c r="F13" s="34">
        <f>+'29.1. Đất ở tại nông thôn'!F13*0.7</f>
        <v>1167600</v>
      </c>
      <c r="G13" s="34">
        <f>+'29.1. Đất ở tại nông thôn'!G13*0.7</f>
        <v>778400</v>
      </c>
      <c r="H13" s="34">
        <f>+'29.1. Đất ở tại nông thôn'!H13*0.7</f>
        <v>389200</v>
      </c>
    </row>
    <row r="14" spans="1:8" ht="31.5" x14ac:dyDescent="0.25">
      <c r="A14" s="4">
        <v>5</v>
      </c>
      <c r="B14" s="42" t="s">
        <v>151</v>
      </c>
      <c r="C14" s="42" t="s">
        <v>150</v>
      </c>
      <c r="D14" s="42" t="s">
        <v>152</v>
      </c>
      <c r="E14" s="34">
        <f>+'29.1. Đất ở tại nông thôn'!E14*0.7</f>
        <v>1281000</v>
      </c>
      <c r="F14" s="34">
        <f>+'29.1. Đất ở tại nông thôn'!F14*0.7</f>
        <v>768600</v>
      </c>
      <c r="G14" s="34">
        <f>+'29.1. Đất ở tại nông thôn'!G14*0.7</f>
        <v>512399.99999999994</v>
      </c>
      <c r="H14" s="34">
        <f>+'29.1. Đất ở tại nông thôn'!H14*0.7</f>
        <v>256199.99999999997</v>
      </c>
    </row>
    <row r="15" spans="1:8" ht="47.25" x14ac:dyDescent="0.25">
      <c r="A15" s="4">
        <v>6</v>
      </c>
      <c r="B15" s="42" t="s">
        <v>153</v>
      </c>
      <c r="C15" s="42" t="s">
        <v>144</v>
      </c>
      <c r="D15" s="42" t="s">
        <v>154</v>
      </c>
      <c r="E15" s="34">
        <f>+'29.1. Đất ở tại nông thôn'!E15*0.7</f>
        <v>1645000</v>
      </c>
      <c r="F15" s="34">
        <f>+'29.1. Đất ở tại nông thôn'!F15*0.7</f>
        <v>986999.99999999988</v>
      </c>
      <c r="G15" s="34">
        <f>+'29.1. Đất ở tại nông thôn'!G15*0.7</f>
        <v>658000</v>
      </c>
      <c r="H15" s="34">
        <f>+'29.1. Đất ở tại nông thôn'!H15*0.7</f>
        <v>329000</v>
      </c>
    </row>
    <row r="16" spans="1:8" ht="31.5" x14ac:dyDescent="0.25">
      <c r="A16" s="4">
        <v>7</v>
      </c>
      <c r="B16" s="42" t="s">
        <v>155</v>
      </c>
      <c r="C16" s="42" t="s">
        <v>156</v>
      </c>
      <c r="D16" s="42" t="s">
        <v>157</v>
      </c>
      <c r="E16" s="34">
        <f>+'29.1. Đất ở tại nông thôn'!E16*0.7</f>
        <v>2008999.9999999998</v>
      </c>
      <c r="F16" s="34">
        <f>+'29.1. Đất ở tại nông thôn'!F16*0.7</f>
        <v>1205400</v>
      </c>
      <c r="G16" s="34">
        <f>+'29.1. Đất ở tại nông thôn'!G16*0.7</f>
        <v>803600</v>
      </c>
      <c r="H16" s="34">
        <f>+'29.1. Đất ở tại nông thôn'!H16*0.7</f>
        <v>401800</v>
      </c>
    </row>
    <row r="17" spans="1:8" ht="31.5" x14ac:dyDescent="0.25">
      <c r="A17" s="4">
        <v>8</v>
      </c>
      <c r="B17" s="42" t="s">
        <v>158</v>
      </c>
      <c r="C17" s="42" t="s">
        <v>159</v>
      </c>
      <c r="D17" s="42" t="s">
        <v>160</v>
      </c>
      <c r="E17" s="34">
        <f>+'29.1. Đất ở tại nông thôn'!E17*0.7</f>
        <v>2008999.9999999998</v>
      </c>
      <c r="F17" s="34">
        <f>+'29.1. Đất ở tại nông thôn'!F17*0.7</f>
        <v>1205400</v>
      </c>
      <c r="G17" s="34">
        <f>+'29.1. Đất ở tại nông thôn'!G17*0.7</f>
        <v>803600</v>
      </c>
      <c r="H17" s="34">
        <f>+'29.1. Đất ở tại nông thôn'!H17*0.7</f>
        <v>401800</v>
      </c>
    </row>
    <row r="18" spans="1:8" ht="31.5" x14ac:dyDescent="0.25">
      <c r="A18" s="4">
        <v>9</v>
      </c>
      <c r="B18" s="42" t="s">
        <v>161</v>
      </c>
      <c r="C18" s="42" t="s">
        <v>146</v>
      </c>
      <c r="D18" s="42" t="s">
        <v>162</v>
      </c>
      <c r="E18" s="34">
        <f>+'29.1. Đất ở tại nông thôn'!E18*0.7</f>
        <v>2078999.9999999998</v>
      </c>
      <c r="F18" s="34">
        <f>+'29.1. Đất ở tại nông thôn'!F18*0.7</f>
        <v>1247400</v>
      </c>
      <c r="G18" s="34">
        <f>+'29.1. Đất ở tại nông thôn'!G18*0.7</f>
        <v>831600</v>
      </c>
      <c r="H18" s="34">
        <f>+'29.1. Đất ở tại nông thôn'!H18*0.7</f>
        <v>415800</v>
      </c>
    </row>
    <row r="19" spans="1:8" ht="31.5" x14ac:dyDescent="0.25">
      <c r="A19" s="4">
        <v>10</v>
      </c>
      <c r="B19" s="42" t="s">
        <v>163</v>
      </c>
      <c r="C19" s="42" t="s">
        <v>164</v>
      </c>
      <c r="D19" s="42" t="s">
        <v>165</v>
      </c>
      <c r="E19" s="34">
        <f>+'29.1. Đất ở tại nông thôn'!E19*0.7</f>
        <v>861000</v>
      </c>
      <c r="F19" s="34">
        <f>+'29.1. Đất ở tại nông thôn'!F19*0.7</f>
        <v>516599.99999999994</v>
      </c>
      <c r="G19" s="34">
        <f>+'29.1. Đất ở tại nông thôn'!G19*0.7</f>
        <v>344400</v>
      </c>
      <c r="H19" s="34"/>
    </row>
    <row r="20" spans="1:8" ht="47.25" x14ac:dyDescent="0.25">
      <c r="A20" s="4">
        <v>11</v>
      </c>
      <c r="B20" s="42" t="s">
        <v>163</v>
      </c>
      <c r="C20" s="42" t="s">
        <v>166</v>
      </c>
      <c r="D20" s="42" t="s">
        <v>167</v>
      </c>
      <c r="E20" s="34">
        <f>+'29.1. Đất ở tại nông thôn'!E20*0.7</f>
        <v>770000</v>
      </c>
      <c r="F20" s="34">
        <f>+'29.1. Đất ở tại nông thôn'!F20*0.7</f>
        <v>461999.99999999994</v>
      </c>
      <c r="G20" s="34">
        <f>+'29.1. Đất ở tại nông thôn'!G20*0.7</f>
        <v>308000</v>
      </c>
      <c r="H20" s="34"/>
    </row>
    <row r="21" spans="1:8" ht="31.5" x14ac:dyDescent="0.25">
      <c r="A21" s="4">
        <v>12</v>
      </c>
      <c r="B21" s="42" t="s">
        <v>168</v>
      </c>
      <c r="C21" s="42" t="s">
        <v>169</v>
      </c>
      <c r="D21" s="42" t="s">
        <v>170</v>
      </c>
      <c r="E21" s="34">
        <f>+'29.1. Đất ở tại nông thôn'!E21*0.7</f>
        <v>861000</v>
      </c>
      <c r="F21" s="34">
        <f>+'29.1. Đất ở tại nông thôn'!F21*0.7</f>
        <v>516599.99999999994</v>
      </c>
      <c r="G21" s="34">
        <f>+'29.1. Đất ở tại nông thôn'!G21*0.7</f>
        <v>344400</v>
      </c>
      <c r="H21" s="34"/>
    </row>
    <row r="22" spans="1:8" ht="31.5" x14ac:dyDescent="0.25">
      <c r="A22" s="4">
        <v>13</v>
      </c>
      <c r="B22" s="42" t="s">
        <v>171</v>
      </c>
      <c r="C22" s="42" t="s">
        <v>172</v>
      </c>
      <c r="D22" s="42" t="s">
        <v>173</v>
      </c>
      <c r="E22" s="34">
        <f>+'29.1. Đất ở tại nông thôn'!E22*0.7</f>
        <v>357000</v>
      </c>
      <c r="F22" s="34">
        <f>+'29.1. Đất ở tại nông thôn'!F22*0.7</f>
        <v>214200</v>
      </c>
      <c r="G22" s="34"/>
      <c r="H22" s="34"/>
    </row>
    <row r="23" spans="1:8" ht="47.25" x14ac:dyDescent="0.25">
      <c r="A23" s="4">
        <v>14</v>
      </c>
      <c r="B23" s="42" t="s">
        <v>174</v>
      </c>
      <c r="C23" s="42" t="s">
        <v>173</v>
      </c>
      <c r="D23" s="42" t="s">
        <v>175</v>
      </c>
      <c r="E23" s="34">
        <f>+'29.1. Đất ở tại nông thôn'!E23*0.7</f>
        <v>364000</v>
      </c>
      <c r="F23" s="34">
        <f>+'29.1. Đất ở tại nông thôn'!F23*0.7</f>
        <v>218400</v>
      </c>
      <c r="G23" s="34"/>
      <c r="H23" s="34"/>
    </row>
    <row r="24" spans="1:8" ht="31.5" x14ac:dyDescent="0.25">
      <c r="A24" s="4">
        <v>15</v>
      </c>
      <c r="B24" s="42" t="s">
        <v>176</v>
      </c>
      <c r="C24" s="42" t="s">
        <v>177</v>
      </c>
      <c r="D24" s="42" t="s">
        <v>178</v>
      </c>
      <c r="E24" s="34">
        <f>+'29.1. Đất ở tại nông thôn'!E24*0.7</f>
        <v>468999.99999999994</v>
      </c>
      <c r="F24" s="34">
        <f>+'29.1. Đất ở tại nông thôn'!F24*0.7</f>
        <v>281400</v>
      </c>
      <c r="G24" s="34"/>
      <c r="H24" s="34"/>
    </row>
    <row r="25" spans="1:8" ht="47.25" x14ac:dyDescent="0.25">
      <c r="A25" s="4">
        <v>16</v>
      </c>
      <c r="B25" s="42" t="s">
        <v>179</v>
      </c>
      <c r="C25" s="42" t="s">
        <v>173</v>
      </c>
      <c r="D25" s="42" t="s">
        <v>180</v>
      </c>
      <c r="E25" s="34">
        <f>+'29.1. Đất ở tại nông thôn'!E25*0.7</f>
        <v>455000</v>
      </c>
      <c r="F25" s="34">
        <f>+'29.1. Đất ở tại nông thôn'!F25*0.7</f>
        <v>273000</v>
      </c>
      <c r="G25" s="34"/>
      <c r="H25" s="34"/>
    </row>
    <row r="26" spans="1:8" ht="15.75" x14ac:dyDescent="0.25">
      <c r="A26" s="4">
        <v>17</v>
      </c>
      <c r="B26" s="55" t="s">
        <v>181</v>
      </c>
      <c r="C26" s="55"/>
      <c r="D26" s="55"/>
      <c r="E26" s="34">
        <f>+'29.1. Đất ở tại nông thôn'!E26*0.7</f>
        <v>805000</v>
      </c>
      <c r="F26" s="34">
        <f>+'29.1. Đất ở tại nông thôn'!F26*0.7</f>
        <v>482999.99999999994</v>
      </c>
      <c r="G26" s="34">
        <f>+'29.1. Đất ở tại nông thôn'!G26*0.7</f>
        <v>322000</v>
      </c>
      <c r="H26" s="34">
        <f>+'29.1. Đất ở tại nông thôn'!H26*0.7</f>
        <v>161000</v>
      </c>
    </row>
    <row r="27" spans="1:8" ht="31.5" x14ac:dyDescent="0.25">
      <c r="A27" s="9">
        <v>2</v>
      </c>
      <c r="B27" s="41" t="s">
        <v>182</v>
      </c>
      <c r="C27" s="41"/>
      <c r="D27" s="42"/>
      <c r="E27" s="34"/>
      <c r="F27" s="34"/>
      <c r="G27" s="34"/>
      <c r="H27" s="34"/>
    </row>
    <row r="28" spans="1:8" ht="31.5" x14ac:dyDescent="0.25">
      <c r="A28" s="4">
        <v>1</v>
      </c>
      <c r="B28" s="42" t="s">
        <v>183</v>
      </c>
      <c r="C28" s="42" t="s">
        <v>184</v>
      </c>
      <c r="D28" s="42" t="s">
        <v>185</v>
      </c>
      <c r="E28" s="34">
        <f>+'29.1. Đất ở tại nông thôn'!E28*0.7</f>
        <v>5047000</v>
      </c>
      <c r="F28" s="34">
        <f>+'29.1. Đất ở tại nông thôn'!F28*0.7</f>
        <v>3028200</v>
      </c>
      <c r="G28" s="34">
        <f>+'29.1. Đất ở tại nông thôn'!G28*0.7</f>
        <v>2018799.9999999998</v>
      </c>
      <c r="H28" s="34">
        <f>+'29.1. Đất ở tại nông thôn'!H28*0.7</f>
        <v>1009399.9999999999</v>
      </c>
    </row>
    <row r="29" spans="1:8" ht="31.5" x14ac:dyDescent="0.25">
      <c r="A29" s="4">
        <v>2</v>
      </c>
      <c r="B29" s="42" t="s">
        <v>186</v>
      </c>
      <c r="C29" s="42" t="s">
        <v>187</v>
      </c>
      <c r="D29" s="42" t="s">
        <v>188</v>
      </c>
      <c r="E29" s="34">
        <f>+'29.1. Đất ở tại nông thôn'!E29*0.7</f>
        <v>5516000</v>
      </c>
      <c r="F29" s="34">
        <f>+'29.1. Đất ở tại nông thôn'!F29*0.7</f>
        <v>3309600</v>
      </c>
      <c r="G29" s="34">
        <f>+'29.1. Đất ở tại nông thôn'!G29*0.7</f>
        <v>2206400</v>
      </c>
      <c r="H29" s="34">
        <f>+'29.1. Đất ở tại nông thôn'!H29*0.7</f>
        <v>1103200</v>
      </c>
    </row>
    <row r="30" spans="1:8" ht="47.25" x14ac:dyDescent="0.25">
      <c r="A30" s="4">
        <v>3</v>
      </c>
      <c r="B30" s="42" t="s">
        <v>189</v>
      </c>
      <c r="C30" s="55" t="s">
        <v>190</v>
      </c>
      <c r="D30" s="55"/>
      <c r="E30" s="34">
        <f>+'29.1. Đất ở tại nông thôn'!E30*0.7</f>
        <v>5047000</v>
      </c>
      <c r="F30" s="34">
        <f>+'29.1. Đất ở tại nông thôn'!F30*0.7</f>
        <v>3028200</v>
      </c>
      <c r="G30" s="34">
        <f>+'29.1. Đất ở tại nông thôn'!G30*0.7</f>
        <v>2018799.9999999998</v>
      </c>
      <c r="H30" s="34">
        <f>+'29.1. Đất ở tại nông thôn'!H30*0.7</f>
        <v>1009399.9999999999</v>
      </c>
    </row>
    <row r="31" spans="1:8" ht="31.5" x14ac:dyDescent="0.25">
      <c r="A31" s="4">
        <v>4</v>
      </c>
      <c r="B31" s="42" t="s">
        <v>191</v>
      </c>
      <c r="C31" s="42" t="s">
        <v>192</v>
      </c>
      <c r="D31" s="42" t="s">
        <v>193</v>
      </c>
      <c r="E31" s="34">
        <f>+'29.1. Đất ở tại nông thôn'!E31*0.7</f>
        <v>5096000</v>
      </c>
      <c r="F31" s="34">
        <f>+'29.1. Đất ở tại nông thôn'!F31*0.7</f>
        <v>3057600</v>
      </c>
      <c r="G31" s="34">
        <f>+'29.1. Đất ở tại nông thôn'!G31*0.7</f>
        <v>2038399.9999999998</v>
      </c>
      <c r="H31" s="34">
        <f>+'29.1. Đất ở tại nông thôn'!H31*0.7</f>
        <v>1019199.9999999999</v>
      </c>
    </row>
    <row r="32" spans="1:8" ht="63" x14ac:dyDescent="0.25">
      <c r="A32" s="4">
        <v>5</v>
      </c>
      <c r="B32" s="42" t="s">
        <v>194</v>
      </c>
      <c r="C32" s="42" t="s">
        <v>195</v>
      </c>
      <c r="D32" s="42" t="s">
        <v>196</v>
      </c>
      <c r="E32" s="34">
        <f>+'29.1. Đất ở tại nông thôn'!E32*0.7</f>
        <v>3674999.9999999995</v>
      </c>
      <c r="F32" s="34">
        <f>+'29.1. Đất ở tại nông thôn'!F32*0.7</f>
        <v>2205000</v>
      </c>
      <c r="G32" s="34">
        <f>+'29.1. Đất ở tại nông thôn'!G32*0.7</f>
        <v>1470000</v>
      </c>
      <c r="H32" s="34">
        <f>+'29.1. Đất ở tại nông thôn'!H32*0.7</f>
        <v>735000</v>
      </c>
    </row>
    <row r="33" spans="1:8" ht="31.5" x14ac:dyDescent="0.25">
      <c r="A33" s="4">
        <v>6</v>
      </c>
      <c r="B33" s="42" t="s">
        <v>197</v>
      </c>
      <c r="C33" s="42" t="s">
        <v>198</v>
      </c>
      <c r="D33" s="42" t="s">
        <v>199</v>
      </c>
      <c r="E33" s="34">
        <f>+'29.1. Đất ở tại nông thôn'!E33*0.7</f>
        <v>3598000</v>
      </c>
      <c r="F33" s="34">
        <f>+'29.1. Đất ở tại nông thôn'!F33*0.7</f>
        <v>2158800</v>
      </c>
      <c r="G33" s="34">
        <f>+'29.1. Đất ở tại nông thôn'!G33*0.7</f>
        <v>1439200</v>
      </c>
      <c r="H33" s="34">
        <f>+'29.1. Đất ở tại nông thôn'!H33*0.7</f>
        <v>719600</v>
      </c>
    </row>
    <row r="34" spans="1:8" ht="31.5" x14ac:dyDescent="0.25">
      <c r="A34" s="4">
        <v>7</v>
      </c>
      <c r="B34" s="42" t="s">
        <v>200</v>
      </c>
      <c r="C34" s="42" t="s">
        <v>201</v>
      </c>
      <c r="D34" s="42" t="s">
        <v>202</v>
      </c>
      <c r="E34" s="34">
        <f>+'29.1. Đất ở tại nông thôn'!E34*0.7</f>
        <v>4340000</v>
      </c>
      <c r="F34" s="34">
        <f>+'29.1. Đất ở tại nông thôn'!F34*0.7</f>
        <v>2604000</v>
      </c>
      <c r="G34" s="34">
        <f>+'29.1. Đất ở tại nông thôn'!G34*0.7</f>
        <v>1736000</v>
      </c>
      <c r="H34" s="34">
        <f>+'29.1. Đất ở tại nông thôn'!H34*0.7</f>
        <v>868000</v>
      </c>
    </row>
    <row r="35" spans="1:8" ht="31.5" x14ac:dyDescent="0.25">
      <c r="A35" s="4">
        <v>8</v>
      </c>
      <c r="B35" s="42" t="s">
        <v>203</v>
      </c>
      <c r="C35" s="42" t="s">
        <v>204</v>
      </c>
      <c r="D35" s="42" t="s">
        <v>185</v>
      </c>
      <c r="E35" s="34">
        <f>+'29.1. Đất ở tại nông thôn'!E35*0.7</f>
        <v>4522000</v>
      </c>
      <c r="F35" s="34">
        <f>+'29.1. Đất ở tại nông thôn'!F35*0.7</f>
        <v>2713200</v>
      </c>
      <c r="G35" s="34">
        <f>+'29.1. Đất ở tại nông thôn'!G35*0.7</f>
        <v>1808800</v>
      </c>
      <c r="H35" s="34">
        <f>+'29.1. Đất ở tại nông thôn'!H35*0.7</f>
        <v>904400</v>
      </c>
    </row>
    <row r="36" spans="1:8" ht="31.5" x14ac:dyDescent="0.25">
      <c r="A36" s="4">
        <v>9</v>
      </c>
      <c r="B36" s="42" t="s">
        <v>205</v>
      </c>
      <c r="C36" s="42" t="s">
        <v>206</v>
      </c>
      <c r="D36" s="42" t="s">
        <v>207</v>
      </c>
      <c r="E36" s="34">
        <f>+'29.1. Đất ở tại nông thôn'!E36*0.7</f>
        <v>1729000</v>
      </c>
      <c r="F36" s="34">
        <f>+'29.1. Đất ở tại nông thôn'!F36*0.7</f>
        <v>1037399.9999999999</v>
      </c>
      <c r="G36" s="34">
        <f>+'29.1. Đất ở tại nông thôn'!G36*0.7</f>
        <v>691600</v>
      </c>
      <c r="H36" s="34">
        <f>+'29.1. Đất ở tại nông thôn'!H36*0.7</f>
        <v>345800</v>
      </c>
    </row>
    <row r="37" spans="1:8" ht="47.25" x14ac:dyDescent="0.25">
      <c r="A37" s="4">
        <v>10</v>
      </c>
      <c r="B37" s="42" t="s">
        <v>179</v>
      </c>
      <c r="C37" s="42" t="s">
        <v>208</v>
      </c>
      <c r="D37" s="42" t="s">
        <v>209</v>
      </c>
      <c r="E37" s="34">
        <f>+'29.1. Đất ở tại nông thôn'!E37*0.7</f>
        <v>714000</v>
      </c>
      <c r="F37" s="34">
        <f>+'29.1. Đất ở tại nông thôn'!F37*0.7</f>
        <v>428400</v>
      </c>
      <c r="G37" s="34"/>
      <c r="H37" s="34"/>
    </row>
    <row r="38" spans="1:8" ht="31.5" x14ac:dyDescent="0.25">
      <c r="A38" s="4">
        <v>11</v>
      </c>
      <c r="B38" s="42" t="s">
        <v>210</v>
      </c>
      <c r="C38" s="55" t="s">
        <v>211</v>
      </c>
      <c r="D38" s="55"/>
      <c r="E38" s="34">
        <f>+'29.1. Đất ở tại nông thôn'!E38*0.7</f>
        <v>4017999.9999999995</v>
      </c>
      <c r="F38" s="34">
        <f>+'29.1. Đất ở tại nông thôn'!F38*0.7</f>
        <v>2410800</v>
      </c>
      <c r="G38" s="34">
        <f>+'29.1. Đất ở tại nông thôn'!G38*0.7</f>
        <v>1607200</v>
      </c>
      <c r="H38" s="34"/>
    </row>
    <row r="39" spans="1:8" ht="15.75" x14ac:dyDescent="0.25">
      <c r="A39" s="4">
        <v>12</v>
      </c>
      <c r="B39" s="42" t="s">
        <v>212</v>
      </c>
      <c r="C39" s="42" t="s">
        <v>213</v>
      </c>
      <c r="D39" s="42" t="s">
        <v>214</v>
      </c>
      <c r="E39" s="34">
        <f>+'29.1. Đất ở tại nông thôn'!E39*0.7</f>
        <v>1085000</v>
      </c>
      <c r="F39" s="34">
        <f>+'29.1. Đất ở tại nông thôn'!F39*0.7</f>
        <v>651000</v>
      </c>
      <c r="G39" s="34">
        <f>+'29.1. Đất ở tại nông thôn'!G39*0.7</f>
        <v>434000</v>
      </c>
      <c r="H39" s="34"/>
    </row>
    <row r="40" spans="1:8" ht="63" x14ac:dyDescent="0.25">
      <c r="A40" s="4">
        <v>13</v>
      </c>
      <c r="B40" s="42" t="s">
        <v>215</v>
      </c>
      <c r="C40" s="42" t="s">
        <v>216</v>
      </c>
      <c r="D40" s="42" t="s">
        <v>217</v>
      </c>
      <c r="E40" s="34">
        <f>+'29.1. Đất ở tại nông thôn'!E40*0.7</f>
        <v>1057000</v>
      </c>
      <c r="F40" s="34">
        <f>+'29.1. Đất ở tại nông thôn'!F40*0.7</f>
        <v>634200</v>
      </c>
      <c r="G40" s="34">
        <f>+'29.1. Đất ở tại nông thôn'!G40*0.7</f>
        <v>422800</v>
      </c>
      <c r="H40" s="34">
        <f>+'29.1. Đất ở tại nông thôn'!H40*0.7</f>
        <v>211400</v>
      </c>
    </row>
    <row r="41" spans="1:8" ht="47.25" x14ac:dyDescent="0.25">
      <c r="A41" s="4">
        <v>14</v>
      </c>
      <c r="B41" s="42" t="s">
        <v>218</v>
      </c>
      <c r="C41" s="42" t="s">
        <v>219</v>
      </c>
      <c r="D41" s="42" t="s">
        <v>220</v>
      </c>
      <c r="E41" s="34">
        <f>+'29.1. Đất ở tại nông thôn'!E41*0.7</f>
        <v>742000</v>
      </c>
      <c r="F41" s="34">
        <f>+'29.1. Đất ở tại nông thôn'!F41*0.7</f>
        <v>445200</v>
      </c>
      <c r="G41" s="34">
        <f>+'29.1. Đất ở tại nông thôn'!G41*0.7</f>
        <v>296800</v>
      </c>
      <c r="H41" s="34"/>
    </row>
    <row r="42" spans="1:8" ht="47.25" x14ac:dyDescent="0.25">
      <c r="A42" s="4">
        <v>15</v>
      </c>
      <c r="B42" s="42" t="s">
        <v>218</v>
      </c>
      <c r="C42" s="42" t="s">
        <v>220</v>
      </c>
      <c r="D42" s="42" t="s">
        <v>221</v>
      </c>
      <c r="E42" s="34">
        <f>+'29.1. Đất ở tại nông thôn'!E42*0.7</f>
        <v>1176000</v>
      </c>
      <c r="F42" s="34">
        <f>+'29.1. Đất ở tại nông thôn'!F42*0.7</f>
        <v>705600</v>
      </c>
      <c r="G42" s="34">
        <f>+'29.1. Đất ở tại nông thôn'!G42*0.7</f>
        <v>470399.99999999994</v>
      </c>
      <c r="H42" s="34">
        <f>+'29.1. Đất ở tại nông thôn'!H42*0.7</f>
        <v>235199.99999999997</v>
      </c>
    </row>
    <row r="43" spans="1:8" ht="15.75" x14ac:dyDescent="0.25">
      <c r="A43" s="4">
        <v>16</v>
      </c>
      <c r="B43" s="55" t="s">
        <v>222</v>
      </c>
      <c r="C43" s="55"/>
      <c r="D43" s="55"/>
      <c r="E43" s="34">
        <f>+'29.1. Đất ở tại nông thôn'!E43*0.7</f>
        <v>1042999.9999999999</v>
      </c>
      <c r="F43" s="34">
        <f>+'29.1. Đất ở tại nông thôn'!F43*0.7</f>
        <v>625800</v>
      </c>
      <c r="G43" s="34">
        <f>+'29.1. Đất ở tại nông thôn'!G43*0.7</f>
        <v>417200</v>
      </c>
      <c r="H43" s="34">
        <f>+'29.1. Đất ở tại nông thôn'!H43*0.7</f>
        <v>208600</v>
      </c>
    </row>
    <row r="44" spans="1:8" ht="15.75" x14ac:dyDescent="0.25">
      <c r="A44" s="4">
        <v>17</v>
      </c>
      <c r="B44" s="55" t="s">
        <v>223</v>
      </c>
      <c r="C44" s="55"/>
      <c r="D44" s="55"/>
      <c r="E44" s="34">
        <f>+'29.1. Đất ở tại nông thôn'!E44*0.7</f>
        <v>1050000</v>
      </c>
      <c r="F44" s="34">
        <f>+'29.1. Đất ở tại nông thôn'!F44*0.7</f>
        <v>630000</v>
      </c>
      <c r="G44" s="34">
        <f>+'29.1. Đất ở tại nông thôn'!G44*0.7</f>
        <v>420000</v>
      </c>
      <c r="H44" s="34">
        <f>+'29.1. Đất ở tại nông thôn'!H44*0.7</f>
        <v>210000</v>
      </c>
    </row>
    <row r="45" spans="1:8" ht="15.75" x14ac:dyDescent="0.25">
      <c r="A45" s="4">
        <v>18</v>
      </c>
      <c r="B45" s="55" t="s">
        <v>224</v>
      </c>
      <c r="C45" s="55"/>
      <c r="D45" s="55"/>
      <c r="E45" s="34">
        <f>+'29.1. Đất ở tại nông thôn'!E45*0.7</f>
        <v>244999.99999999997</v>
      </c>
      <c r="F45" s="34">
        <f>+'29.1. Đất ở tại nông thôn'!F45*0.7</f>
        <v>147000</v>
      </c>
      <c r="G45" s="34">
        <f>+'29.1. Đất ở tại nông thôn'!G45*0.7</f>
        <v>98000</v>
      </c>
      <c r="H45" s="34">
        <f>+'29.1. Đất ở tại nông thôn'!H45*0.7</f>
        <v>49000</v>
      </c>
    </row>
    <row r="46" spans="1:8" ht="31.5" x14ac:dyDescent="0.25">
      <c r="A46" s="9">
        <v>3</v>
      </c>
      <c r="B46" s="41" t="s">
        <v>225</v>
      </c>
      <c r="C46" s="41"/>
      <c r="D46" s="42"/>
      <c r="E46" s="34"/>
      <c r="F46" s="34"/>
      <c r="G46" s="34"/>
      <c r="H46" s="34"/>
    </row>
    <row r="47" spans="1:8" ht="47.25" x14ac:dyDescent="0.25">
      <c r="A47" s="4">
        <v>1</v>
      </c>
      <c r="B47" s="42" t="s">
        <v>226</v>
      </c>
      <c r="C47" s="42" t="s">
        <v>227</v>
      </c>
      <c r="D47" s="42" t="s">
        <v>228</v>
      </c>
      <c r="E47" s="34">
        <f>+'29.1. Đất ở tại nông thôn'!E47*0.7</f>
        <v>517999.99999999994</v>
      </c>
      <c r="F47" s="34">
        <f>+'29.1. Đất ở tại nông thôn'!F47*0.7</f>
        <v>310800</v>
      </c>
      <c r="G47" s="34">
        <f>+'29.1. Đất ở tại nông thôn'!G47*0.7</f>
        <v>207200</v>
      </c>
      <c r="H47" s="34">
        <f>+'29.1. Đất ở tại nông thôn'!H47*0.7</f>
        <v>103600</v>
      </c>
    </row>
    <row r="48" spans="1:8" ht="15.75" x14ac:dyDescent="0.25">
      <c r="A48" s="35">
        <v>4</v>
      </c>
      <c r="B48" s="43" t="s">
        <v>229</v>
      </c>
      <c r="C48" s="44"/>
      <c r="D48" s="44"/>
      <c r="E48" s="34"/>
      <c r="F48" s="34"/>
      <c r="G48" s="34"/>
      <c r="H48" s="34"/>
    </row>
    <row r="49" spans="1:8" ht="15.75" x14ac:dyDescent="0.25">
      <c r="A49" s="4">
        <v>1</v>
      </c>
      <c r="B49" s="44" t="s">
        <v>230</v>
      </c>
      <c r="C49" s="44" t="s">
        <v>231</v>
      </c>
      <c r="D49" s="44" t="s">
        <v>232</v>
      </c>
      <c r="E49" s="34">
        <f>+'29.1. Đất ở tại nông thôn'!E49*0.7</f>
        <v>539000</v>
      </c>
      <c r="F49" s="34">
        <f>+'29.1. Đất ở tại nông thôn'!F49*0.7</f>
        <v>323400</v>
      </c>
      <c r="G49" s="34">
        <f>+'29.1. Đất ở tại nông thôn'!G49*0.7</f>
        <v>215600</v>
      </c>
      <c r="H49" s="34">
        <f>+'29.1. Đất ở tại nông thôn'!H49*0.7</f>
        <v>107800</v>
      </c>
    </row>
    <row r="50" spans="1:8" ht="31.5" x14ac:dyDescent="0.25">
      <c r="A50" s="4">
        <v>2</v>
      </c>
      <c r="B50" s="44" t="s">
        <v>233</v>
      </c>
      <c r="C50" s="44" t="s">
        <v>234</v>
      </c>
      <c r="D50" s="44" t="s">
        <v>235</v>
      </c>
      <c r="E50" s="34">
        <f>+'29.1. Đất ở tại nông thôn'!E50*0.7</f>
        <v>503999.99999999994</v>
      </c>
      <c r="F50" s="34">
        <f>+'29.1. Đất ở tại nông thôn'!F50*0.7</f>
        <v>302400</v>
      </c>
      <c r="G50" s="34">
        <f>+'29.1. Đất ở tại nông thôn'!G50*0.7</f>
        <v>201600</v>
      </c>
      <c r="H50" s="34">
        <f>+'29.1. Đất ở tại nông thôn'!H50*0.7</f>
        <v>100800</v>
      </c>
    </row>
    <row r="51" spans="1:8" ht="15.75" x14ac:dyDescent="0.25">
      <c r="A51" s="35">
        <v>5</v>
      </c>
      <c r="B51" s="43" t="s">
        <v>236</v>
      </c>
      <c r="C51" s="44"/>
      <c r="D51" s="44"/>
      <c r="E51" s="34"/>
      <c r="F51" s="34"/>
      <c r="G51" s="34"/>
      <c r="H51" s="34"/>
    </row>
    <row r="52" spans="1:8" ht="31.5" x14ac:dyDescent="0.25">
      <c r="A52" s="4">
        <v>1</v>
      </c>
      <c r="B52" s="44" t="s">
        <v>237</v>
      </c>
      <c r="C52" s="44" t="s">
        <v>238</v>
      </c>
      <c r="D52" s="44" t="s">
        <v>239</v>
      </c>
      <c r="E52" s="34">
        <f>+'29.1. Đất ở tại nông thôn'!E52*0.7</f>
        <v>441000</v>
      </c>
      <c r="F52" s="34">
        <f>+'29.1. Đất ở tại nông thôn'!F52*0.7</f>
        <v>264600</v>
      </c>
      <c r="G52" s="34">
        <f>+'29.1. Đất ở tại nông thôn'!G52*0.7</f>
        <v>176400</v>
      </c>
      <c r="H52" s="34">
        <f>+'29.1. Đất ở tại nông thôn'!H52*0.7</f>
        <v>88200</v>
      </c>
    </row>
    <row r="53" spans="1:8" ht="31.5" x14ac:dyDescent="0.25">
      <c r="A53" s="4">
        <v>2</v>
      </c>
      <c r="B53" s="44" t="s">
        <v>240</v>
      </c>
      <c r="C53" s="44" t="s">
        <v>241</v>
      </c>
      <c r="D53" s="44" t="s">
        <v>235</v>
      </c>
      <c r="E53" s="34">
        <f>+'29.1. Đất ở tại nông thôn'!E53*0.7</f>
        <v>510999.99999999994</v>
      </c>
      <c r="F53" s="34">
        <f>+'29.1. Đất ở tại nông thôn'!F53*0.7</f>
        <v>306600</v>
      </c>
      <c r="G53" s="34">
        <f>+'29.1. Đất ở tại nông thôn'!G53*0.7</f>
        <v>204400</v>
      </c>
      <c r="H53" s="34">
        <f>+'29.1. Đất ở tại nông thôn'!H53*0.7</f>
        <v>102200</v>
      </c>
    </row>
    <row r="54" spans="1:8" ht="15.75" x14ac:dyDescent="0.25">
      <c r="A54" s="52" t="s">
        <v>247</v>
      </c>
      <c r="B54" s="52"/>
      <c r="C54" s="52"/>
      <c r="D54" s="52"/>
      <c r="E54" s="52"/>
      <c r="F54" s="52"/>
      <c r="G54" s="52"/>
      <c r="H54" s="52"/>
    </row>
    <row r="55" spans="1:8" ht="15.75" x14ac:dyDescent="0.25">
      <c r="A55" s="46" t="s">
        <v>248</v>
      </c>
      <c r="B55" s="46"/>
      <c r="C55" s="46"/>
      <c r="D55" s="46"/>
      <c r="E55" s="46"/>
      <c r="F55" s="46"/>
      <c r="G55" s="46"/>
      <c r="H55" s="46"/>
    </row>
    <row r="56" spans="1:8" ht="31.5" x14ac:dyDescent="0.25">
      <c r="A56" s="4">
        <v>1</v>
      </c>
      <c r="B56" s="42" t="s">
        <v>249</v>
      </c>
      <c r="C56" s="7"/>
      <c r="D56" s="7"/>
      <c r="E56" s="34">
        <f>+'29.1. Đất ở tại nông thôn'!E56*0.7</f>
        <v>186900</v>
      </c>
      <c r="F56" s="21"/>
      <c r="G56" s="21"/>
      <c r="H56" s="21"/>
    </row>
    <row r="57" spans="1:8" ht="15.75" x14ac:dyDescent="0.25">
      <c r="A57" s="4">
        <v>2</v>
      </c>
      <c r="B57" s="42" t="s">
        <v>229</v>
      </c>
      <c r="C57" s="7"/>
      <c r="D57" s="7"/>
      <c r="E57" s="34">
        <f>+'29.1. Đất ở tại nông thôn'!E57*0.7</f>
        <v>144900</v>
      </c>
      <c r="F57" s="21"/>
      <c r="G57" s="21"/>
      <c r="H57" s="21"/>
    </row>
    <row r="58" spans="1:8" ht="31.5" x14ac:dyDescent="0.25">
      <c r="A58" s="4">
        <v>3</v>
      </c>
      <c r="B58" s="42" t="s">
        <v>250</v>
      </c>
      <c r="C58" s="7"/>
      <c r="D58" s="7"/>
      <c r="E58" s="34">
        <f>+'29.1. Đất ở tại nông thôn'!E58*0.7</f>
        <v>117599.99999999999</v>
      </c>
      <c r="F58" s="21"/>
      <c r="G58" s="21"/>
      <c r="H58" s="21"/>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sheetData>
  <mergeCells count="17">
    <mergeCell ref="B26:D26"/>
    <mergeCell ref="C30:D30"/>
    <mergeCell ref="A55:H55"/>
    <mergeCell ref="A7:A8"/>
    <mergeCell ref="B7:B8"/>
    <mergeCell ref="C7:D7"/>
    <mergeCell ref="E7:H7"/>
    <mergeCell ref="A2:B2"/>
    <mergeCell ref="G2:H2"/>
    <mergeCell ref="A4:H4"/>
    <mergeCell ref="A5:H5"/>
    <mergeCell ref="A6:H6"/>
    <mergeCell ref="C38:D38"/>
    <mergeCell ref="B43:D43"/>
    <mergeCell ref="B44:D44"/>
    <mergeCell ref="B45:D45"/>
    <mergeCell ref="A54:H54"/>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4"/>
  <sheetViews>
    <sheetView view="pageBreakPreview" zoomScale="103" zoomScaleNormal="100" zoomScaleSheetLayoutView="100" workbookViewId="0">
      <selection activeCell="A4" sqref="A4:E4"/>
    </sheetView>
  </sheetViews>
  <sheetFormatPr defaultColWidth="9" defaultRowHeight="15.75" x14ac:dyDescent="0.25"/>
  <cols>
    <col min="1" max="1" width="5.5703125" style="11" customWidth="1"/>
    <col min="2" max="2" width="25.5703125" style="12" customWidth="1"/>
    <col min="3" max="5" width="20.7109375" style="11" customWidth="1"/>
    <col min="6" max="16384" width="9" style="11"/>
  </cols>
  <sheetData>
    <row r="1" spans="1:8" x14ac:dyDescent="0.25">
      <c r="A1" s="29"/>
      <c r="B1" s="10"/>
      <c r="C1" s="10"/>
      <c r="D1" s="10"/>
      <c r="E1" s="10"/>
    </row>
    <row r="2" spans="1:8" x14ac:dyDescent="0.25">
      <c r="A2" s="68" t="s">
        <v>245</v>
      </c>
      <c r="B2" s="68"/>
      <c r="C2" s="10"/>
      <c r="D2" s="10"/>
      <c r="E2" s="33" t="s">
        <v>139</v>
      </c>
    </row>
    <row r="3" spans="1:8" x14ac:dyDescent="0.25">
      <c r="A3" s="29"/>
      <c r="B3" s="10"/>
      <c r="C3" s="10"/>
      <c r="D3" s="10"/>
      <c r="E3" s="10"/>
    </row>
    <row r="4" spans="1:8" x14ac:dyDescent="0.25">
      <c r="A4" s="74" t="s">
        <v>255</v>
      </c>
      <c r="B4" s="74"/>
      <c r="C4" s="74"/>
      <c r="D4" s="74"/>
      <c r="E4" s="74"/>
    </row>
    <row r="5" spans="1:8" s="3" customFormat="1" ht="15.6" customHeight="1" x14ac:dyDescent="0.25">
      <c r="A5" s="50" t="s">
        <v>129</v>
      </c>
      <c r="B5" s="50"/>
      <c r="C5" s="50"/>
      <c r="D5" s="50"/>
      <c r="E5" s="50"/>
      <c r="F5" s="45"/>
      <c r="G5" s="45"/>
      <c r="H5" s="45"/>
    </row>
    <row r="6" spans="1:8" x14ac:dyDescent="0.25">
      <c r="A6" s="70" t="s">
        <v>140</v>
      </c>
      <c r="B6" s="70"/>
      <c r="C6" s="70"/>
      <c r="D6" s="70"/>
      <c r="E6" s="70"/>
    </row>
    <row r="7" spans="1:8" x14ac:dyDescent="0.25">
      <c r="A7" s="70" t="s">
        <v>118</v>
      </c>
      <c r="B7" s="70"/>
      <c r="C7" s="70"/>
      <c r="D7" s="70"/>
      <c r="E7" s="70"/>
    </row>
    <row r="8" spans="1:8" x14ac:dyDescent="0.25">
      <c r="A8" s="69" t="s">
        <v>123</v>
      </c>
      <c r="B8" s="69"/>
      <c r="C8" s="69"/>
      <c r="D8" s="69"/>
      <c r="E8" s="69"/>
    </row>
    <row r="9" spans="1:8" x14ac:dyDescent="0.25">
      <c r="A9" s="71" t="s">
        <v>119</v>
      </c>
      <c r="B9" s="71" t="s">
        <v>138</v>
      </c>
      <c r="C9" s="73" t="s">
        <v>137</v>
      </c>
      <c r="D9" s="73"/>
      <c r="E9" s="73"/>
    </row>
    <row r="10" spans="1:8" x14ac:dyDescent="0.25">
      <c r="A10" s="72"/>
      <c r="B10" s="72"/>
      <c r="C10" s="2" t="s">
        <v>6</v>
      </c>
      <c r="D10" s="2" t="s">
        <v>115</v>
      </c>
      <c r="E10" s="2" t="s">
        <v>116</v>
      </c>
    </row>
    <row r="11" spans="1:8" x14ac:dyDescent="0.25">
      <c r="A11" s="1">
        <v>1</v>
      </c>
      <c r="B11" s="36" t="s">
        <v>242</v>
      </c>
      <c r="C11" s="30">
        <v>64000</v>
      </c>
      <c r="D11" s="30">
        <v>58000</v>
      </c>
      <c r="E11" s="30">
        <v>51000</v>
      </c>
    </row>
    <row r="12" spans="1:8" x14ac:dyDescent="0.25">
      <c r="A12" s="1">
        <v>2</v>
      </c>
      <c r="B12" s="36" t="s">
        <v>243</v>
      </c>
      <c r="C12" s="30">
        <v>64000</v>
      </c>
      <c r="D12" s="30">
        <v>58000</v>
      </c>
      <c r="E12" s="30">
        <v>51000</v>
      </c>
    </row>
    <row r="13" spans="1:8" x14ac:dyDescent="0.25">
      <c r="A13" s="1">
        <v>3</v>
      </c>
      <c r="B13" s="36" t="s">
        <v>229</v>
      </c>
      <c r="C13" s="30">
        <v>58000</v>
      </c>
      <c r="D13" s="30">
        <v>52000</v>
      </c>
      <c r="E13" s="30">
        <v>46000</v>
      </c>
    </row>
    <row r="14" spans="1:8" x14ac:dyDescent="0.25">
      <c r="A14" s="1">
        <v>4</v>
      </c>
      <c r="B14" s="36" t="s">
        <v>244</v>
      </c>
      <c r="C14" s="30">
        <v>51000</v>
      </c>
      <c r="D14" s="30">
        <v>46000</v>
      </c>
      <c r="E14" s="30">
        <v>41000</v>
      </c>
    </row>
    <row r="15" spans="1:8" x14ac:dyDescent="0.25">
      <c r="A15" s="1">
        <v>5</v>
      </c>
      <c r="B15" s="36" t="s">
        <v>236</v>
      </c>
      <c r="C15" s="30">
        <v>51000</v>
      </c>
      <c r="D15" s="30">
        <v>46000</v>
      </c>
      <c r="E15" s="30">
        <v>41000</v>
      </c>
    </row>
    <row r="16" spans="1:8" x14ac:dyDescent="0.25">
      <c r="A16" s="32"/>
      <c r="B16" s="32"/>
      <c r="C16" s="32"/>
      <c r="D16" s="32"/>
      <c r="E16" s="32"/>
    </row>
    <row r="17" spans="1:5" x14ac:dyDescent="0.25">
      <c r="A17" s="70" t="s">
        <v>141</v>
      </c>
      <c r="B17" s="70"/>
      <c r="C17" s="70"/>
      <c r="D17" s="70"/>
      <c r="E17" s="70"/>
    </row>
    <row r="18" spans="1:5" x14ac:dyDescent="0.25">
      <c r="A18" s="69" t="s">
        <v>123</v>
      </c>
      <c r="B18" s="69"/>
      <c r="C18" s="69"/>
      <c r="D18" s="69"/>
      <c r="E18" s="69"/>
    </row>
    <row r="19" spans="1:5" x14ac:dyDescent="0.25">
      <c r="A19" s="71" t="s">
        <v>119</v>
      </c>
      <c r="B19" s="71" t="s">
        <v>138</v>
      </c>
      <c r="C19" s="73" t="s">
        <v>137</v>
      </c>
      <c r="D19" s="73"/>
      <c r="E19" s="73"/>
    </row>
    <row r="20" spans="1:5" x14ac:dyDescent="0.25">
      <c r="A20" s="72"/>
      <c r="B20" s="72"/>
      <c r="C20" s="2" t="s">
        <v>6</v>
      </c>
      <c r="D20" s="2" t="s">
        <v>115</v>
      </c>
      <c r="E20" s="2" t="s">
        <v>116</v>
      </c>
    </row>
    <row r="21" spans="1:5" x14ac:dyDescent="0.25">
      <c r="A21" s="37">
        <v>1</v>
      </c>
      <c r="B21" s="38" t="str">
        <f>B11</f>
        <v>Xã Tân Mỹ cũ</v>
      </c>
      <c r="C21" s="30">
        <v>58000</v>
      </c>
      <c r="D21" s="30">
        <v>52000</v>
      </c>
      <c r="E21" s="30">
        <v>46000</v>
      </c>
    </row>
    <row r="22" spans="1:5" x14ac:dyDescent="0.25">
      <c r="A22" s="37">
        <v>2</v>
      </c>
      <c r="B22" s="38" t="str">
        <f t="shared" ref="B22:B25" si="0">B12</f>
        <v>Xã Tân Thanh cũ</v>
      </c>
      <c r="C22" s="30">
        <v>58000</v>
      </c>
      <c r="D22" s="30">
        <v>52000</v>
      </c>
      <c r="E22" s="30">
        <v>46000</v>
      </c>
    </row>
    <row r="23" spans="1:5" x14ac:dyDescent="0.25">
      <c r="A23" s="37">
        <v>3</v>
      </c>
      <c r="B23" s="38" t="str">
        <f t="shared" si="0"/>
        <v>Xã Hoàng Văn Thụ cũ</v>
      </c>
      <c r="C23" s="30">
        <v>52000</v>
      </c>
      <c r="D23" s="30">
        <v>47000</v>
      </c>
      <c r="E23" s="30">
        <v>42000</v>
      </c>
    </row>
    <row r="24" spans="1:5" x14ac:dyDescent="0.25">
      <c r="A24" s="37">
        <v>4</v>
      </c>
      <c r="B24" s="38" t="str">
        <f t="shared" si="0"/>
        <v>Xã Hồng Thái cũ</v>
      </c>
      <c r="C24" s="30">
        <v>45000</v>
      </c>
      <c r="D24" s="30">
        <v>41000</v>
      </c>
      <c r="E24" s="30">
        <v>36000</v>
      </c>
    </row>
    <row r="25" spans="1:5" x14ac:dyDescent="0.25">
      <c r="A25" s="37">
        <v>5</v>
      </c>
      <c r="B25" s="38" t="str">
        <f t="shared" si="0"/>
        <v>Xã Nhạc Kỳ cũ</v>
      </c>
      <c r="C25" s="30">
        <v>45000</v>
      </c>
      <c r="D25" s="30">
        <v>41000</v>
      </c>
      <c r="E25" s="30">
        <v>36000</v>
      </c>
    </row>
    <row r="26" spans="1:5" x14ac:dyDescent="0.25">
      <c r="A26" s="32"/>
      <c r="B26" s="32"/>
      <c r="C26" s="32"/>
      <c r="D26" s="32"/>
      <c r="E26" s="32"/>
    </row>
    <row r="27" spans="1:5" x14ac:dyDescent="0.25">
      <c r="A27" s="70" t="s">
        <v>120</v>
      </c>
      <c r="B27" s="70"/>
      <c r="C27" s="70"/>
      <c r="D27" s="70"/>
      <c r="E27" s="70"/>
    </row>
    <row r="28" spans="1:5" x14ac:dyDescent="0.25">
      <c r="A28" s="69" t="s">
        <v>123</v>
      </c>
      <c r="B28" s="69"/>
      <c r="C28" s="69"/>
      <c r="D28" s="69"/>
      <c r="E28" s="69"/>
    </row>
    <row r="29" spans="1:5" x14ac:dyDescent="0.25">
      <c r="A29" s="71" t="s">
        <v>119</v>
      </c>
      <c r="B29" s="71" t="s">
        <v>138</v>
      </c>
      <c r="C29" s="73" t="s">
        <v>137</v>
      </c>
      <c r="D29" s="73"/>
      <c r="E29" s="73"/>
    </row>
    <row r="30" spans="1:5" x14ac:dyDescent="0.25">
      <c r="A30" s="72"/>
      <c r="B30" s="72"/>
      <c r="C30" s="2" t="s">
        <v>6</v>
      </c>
      <c r="D30" s="2" t="s">
        <v>115</v>
      </c>
      <c r="E30" s="2" t="s">
        <v>116</v>
      </c>
    </row>
    <row r="31" spans="1:5" x14ac:dyDescent="0.25">
      <c r="A31" s="1">
        <f>MAX(A29)+1</f>
        <v>1</v>
      </c>
      <c r="B31" s="31" t="str">
        <f>B11</f>
        <v>Xã Tân Mỹ cũ</v>
      </c>
      <c r="C31" s="30">
        <v>51000</v>
      </c>
      <c r="D31" s="30">
        <v>46000</v>
      </c>
      <c r="E31" s="30">
        <v>41000</v>
      </c>
    </row>
    <row r="32" spans="1:5" x14ac:dyDescent="0.25">
      <c r="A32" s="1">
        <v>2</v>
      </c>
      <c r="B32" s="31" t="str">
        <f t="shared" ref="B32:B35" si="1">B12</f>
        <v>Xã Tân Thanh cũ</v>
      </c>
      <c r="C32" s="30">
        <v>51000</v>
      </c>
      <c r="D32" s="30">
        <v>46000</v>
      </c>
      <c r="E32" s="30">
        <v>41000</v>
      </c>
    </row>
    <row r="33" spans="1:5" x14ac:dyDescent="0.25">
      <c r="A33" s="1">
        <v>3</v>
      </c>
      <c r="B33" s="31" t="str">
        <f t="shared" si="1"/>
        <v>Xã Hoàng Văn Thụ cũ</v>
      </c>
      <c r="C33" s="30">
        <v>46000</v>
      </c>
      <c r="D33" s="30">
        <v>41000</v>
      </c>
      <c r="E33" s="30">
        <v>37000</v>
      </c>
    </row>
    <row r="34" spans="1:5" x14ac:dyDescent="0.25">
      <c r="A34" s="1">
        <v>4</v>
      </c>
      <c r="B34" s="31" t="str">
        <f t="shared" si="1"/>
        <v>Xã Hồng Thái cũ</v>
      </c>
      <c r="C34" s="30">
        <v>40000</v>
      </c>
      <c r="D34" s="30">
        <v>36000</v>
      </c>
      <c r="E34" s="30">
        <v>32000</v>
      </c>
    </row>
    <row r="35" spans="1:5" x14ac:dyDescent="0.25">
      <c r="A35" s="1">
        <v>5</v>
      </c>
      <c r="B35" s="31" t="str">
        <f t="shared" si="1"/>
        <v>Xã Nhạc Kỳ cũ</v>
      </c>
      <c r="C35" s="30">
        <v>40000</v>
      </c>
      <c r="D35" s="30">
        <v>36000</v>
      </c>
      <c r="E35" s="30">
        <v>32000</v>
      </c>
    </row>
    <row r="36" spans="1:5" x14ac:dyDescent="0.25">
      <c r="A36" s="32"/>
      <c r="B36" s="32"/>
      <c r="C36" s="32"/>
      <c r="D36" s="32"/>
      <c r="E36" s="32"/>
    </row>
    <row r="37" spans="1:5" x14ac:dyDescent="0.25">
      <c r="A37" s="70" t="s">
        <v>121</v>
      </c>
      <c r="B37" s="70"/>
      <c r="C37" s="70"/>
      <c r="D37" s="70"/>
      <c r="E37" s="70"/>
    </row>
    <row r="38" spans="1:5" x14ac:dyDescent="0.25">
      <c r="A38" s="69" t="s">
        <v>123</v>
      </c>
      <c r="B38" s="69"/>
      <c r="C38" s="69"/>
      <c r="D38" s="69"/>
      <c r="E38" s="69"/>
    </row>
    <row r="39" spans="1:5" x14ac:dyDescent="0.25">
      <c r="A39" s="71" t="s">
        <v>119</v>
      </c>
      <c r="B39" s="71" t="s">
        <v>138</v>
      </c>
      <c r="C39" s="73" t="s">
        <v>137</v>
      </c>
      <c r="D39" s="73"/>
      <c r="E39" s="73"/>
    </row>
    <row r="40" spans="1:5" x14ac:dyDescent="0.25">
      <c r="A40" s="72"/>
      <c r="B40" s="72"/>
      <c r="C40" s="2" t="s">
        <v>6</v>
      </c>
      <c r="D40" s="2" t="s">
        <v>115</v>
      </c>
      <c r="E40" s="2" t="s">
        <v>116</v>
      </c>
    </row>
    <row r="41" spans="1:5" x14ac:dyDescent="0.25">
      <c r="A41" s="37">
        <v>1</v>
      </c>
      <c r="B41" s="38" t="str">
        <f>B11</f>
        <v>Xã Tân Mỹ cũ</v>
      </c>
      <c r="C41" s="40">
        <v>42000</v>
      </c>
      <c r="D41" s="40">
        <v>38000</v>
      </c>
      <c r="E41" s="40">
        <v>34000</v>
      </c>
    </row>
    <row r="42" spans="1:5" x14ac:dyDescent="0.25">
      <c r="A42" s="37">
        <v>2</v>
      </c>
      <c r="B42" s="38" t="str">
        <f t="shared" ref="B42:B45" si="2">B12</f>
        <v>Xã Tân Thanh cũ</v>
      </c>
      <c r="C42" s="40">
        <v>42000</v>
      </c>
      <c r="D42" s="40">
        <v>38000</v>
      </c>
      <c r="E42" s="40">
        <v>34000</v>
      </c>
    </row>
    <row r="43" spans="1:5" x14ac:dyDescent="0.25">
      <c r="A43" s="37">
        <v>3</v>
      </c>
      <c r="B43" s="38" t="str">
        <f t="shared" si="2"/>
        <v>Xã Hoàng Văn Thụ cũ</v>
      </c>
      <c r="C43" s="40">
        <v>39000</v>
      </c>
      <c r="D43" s="40">
        <v>35000</v>
      </c>
      <c r="E43" s="40">
        <v>31000</v>
      </c>
    </row>
    <row r="44" spans="1:5" x14ac:dyDescent="0.25">
      <c r="A44" s="37">
        <v>4</v>
      </c>
      <c r="B44" s="38" t="str">
        <f t="shared" si="2"/>
        <v>Xã Hồng Thái cũ</v>
      </c>
      <c r="C44" s="40">
        <v>36000</v>
      </c>
      <c r="D44" s="40">
        <v>32000</v>
      </c>
      <c r="E44" s="40">
        <v>30000</v>
      </c>
    </row>
    <row r="45" spans="1:5" x14ac:dyDescent="0.25">
      <c r="A45" s="37">
        <v>5</v>
      </c>
      <c r="B45" s="38" t="str">
        <f t="shared" si="2"/>
        <v>Xã Nhạc Kỳ cũ</v>
      </c>
      <c r="C45" s="40">
        <v>36000</v>
      </c>
      <c r="D45" s="40">
        <v>32000</v>
      </c>
      <c r="E45" s="40">
        <v>30000</v>
      </c>
    </row>
    <row r="46" spans="1:5" x14ac:dyDescent="0.25">
      <c r="A46" s="32"/>
      <c r="B46" s="32"/>
      <c r="C46" s="32"/>
      <c r="D46" s="32"/>
      <c r="E46" s="32"/>
    </row>
    <row r="47" spans="1:5" x14ac:dyDescent="0.25">
      <c r="A47" s="70" t="s">
        <v>122</v>
      </c>
      <c r="B47" s="70"/>
      <c r="C47" s="70"/>
      <c r="D47" s="70"/>
      <c r="E47" s="70"/>
    </row>
    <row r="48" spans="1:5" x14ac:dyDescent="0.25">
      <c r="A48" s="75" t="s">
        <v>123</v>
      </c>
      <c r="B48" s="75"/>
      <c r="C48" s="75"/>
      <c r="D48" s="75"/>
      <c r="E48" s="75"/>
    </row>
    <row r="49" spans="1:5" ht="31.5" x14ac:dyDescent="0.25">
      <c r="A49" s="2" t="s">
        <v>119</v>
      </c>
      <c r="B49" s="27" t="s">
        <v>138</v>
      </c>
      <c r="C49" s="73" t="s">
        <v>137</v>
      </c>
      <c r="D49" s="73"/>
      <c r="E49" s="73"/>
    </row>
    <row r="50" spans="1:5" x14ac:dyDescent="0.25">
      <c r="A50" s="1">
        <v>1</v>
      </c>
      <c r="B50" s="39" t="str">
        <f>B11</f>
        <v>Xã Tân Mỹ cũ</v>
      </c>
      <c r="C50" s="65">
        <v>11000</v>
      </c>
      <c r="D50" s="66"/>
      <c r="E50" s="67"/>
    </row>
    <row r="51" spans="1:5" x14ac:dyDescent="0.25">
      <c r="A51" s="1">
        <v>2</v>
      </c>
      <c r="B51" s="39" t="str">
        <f t="shared" ref="B51:B54" si="3">B12</f>
        <v>Xã Tân Thanh cũ</v>
      </c>
      <c r="C51" s="65">
        <v>11000</v>
      </c>
      <c r="D51" s="66"/>
      <c r="E51" s="67"/>
    </row>
    <row r="52" spans="1:5" x14ac:dyDescent="0.25">
      <c r="A52" s="1">
        <v>3</v>
      </c>
      <c r="B52" s="39" t="str">
        <f t="shared" si="3"/>
        <v>Xã Hoàng Văn Thụ cũ</v>
      </c>
      <c r="C52" s="65">
        <v>8000</v>
      </c>
      <c r="D52" s="66"/>
      <c r="E52" s="67"/>
    </row>
    <row r="53" spans="1:5" x14ac:dyDescent="0.25">
      <c r="A53" s="1">
        <v>4</v>
      </c>
      <c r="B53" s="39" t="str">
        <f t="shared" si="3"/>
        <v>Xã Hồng Thái cũ</v>
      </c>
      <c r="C53" s="65">
        <v>6000</v>
      </c>
      <c r="D53" s="66"/>
      <c r="E53" s="67"/>
    </row>
    <row r="54" spans="1:5" x14ac:dyDescent="0.25">
      <c r="A54" s="1">
        <v>5</v>
      </c>
      <c r="B54" s="39" t="str">
        <f t="shared" si="3"/>
        <v>Xã Nhạc Kỳ cũ</v>
      </c>
      <c r="C54" s="65">
        <v>6000</v>
      </c>
      <c r="D54" s="66"/>
      <c r="E54" s="67"/>
    </row>
  </sheetData>
  <mergeCells count="32">
    <mergeCell ref="A29:A30"/>
    <mergeCell ref="B29:B30"/>
    <mergeCell ref="C29:E29"/>
    <mergeCell ref="A47:E47"/>
    <mergeCell ref="A38:E38"/>
    <mergeCell ref="A37:E37"/>
    <mergeCell ref="A48:E48"/>
    <mergeCell ref="C49:E49"/>
    <mergeCell ref="C39:E39"/>
    <mergeCell ref="A39:A40"/>
    <mergeCell ref="B39:B40"/>
    <mergeCell ref="A2:B2"/>
    <mergeCell ref="A8:E8"/>
    <mergeCell ref="A18:E18"/>
    <mergeCell ref="A28:E28"/>
    <mergeCell ref="A6:E6"/>
    <mergeCell ref="A7:E7"/>
    <mergeCell ref="A17:E17"/>
    <mergeCell ref="A27:E27"/>
    <mergeCell ref="A9:A10"/>
    <mergeCell ref="B9:B10"/>
    <mergeCell ref="C19:E19"/>
    <mergeCell ref="C9:E9"/>
    <mergeCell ref="A19:A20"/>
    <mergeCell ref="B19:B20"/>
    <mergeCell ref="A4:E4"/>
    <mergeCell ref="A5:E5"/>
    <mergeCell ref="C50:E50"/>
    <mergeCell ref="C51:E51"/>
    <mergeCell ref="C52:E52"/>
    <mergeCell ref="C53:E53"/>
    <mergeCell ref="C54:E54"/>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29.1. Đất ở tại nông thôn</vt:lpstr>
      <vt:lpstr>8.3. Đất TMDV tại đô thị</vt:lpstr>
      <vt:lpstr>29.2. Đất TMDV tại nông thôn</vt:lpstr>
      <vt:lpstr>8.5. Đất SXPNN tại đô thị</vt:lpstr>
      <vt:lpstr>29.3. Đất SXPNN tại nông thôn</vt:lpstr>
      <vt:lpstr>29.4. Đất NN</vt:lpstr>
      <vt:lpstr>'29.1. Đất ở tại nông thôn'!Print_Titles</vt:lpstr>
      <vt:lpstr>'29.2. Đất TMDV tại nông thôn'!Print_Titles</vt:lpstr>
      <vt:lpstr>'29.3. Đất SXPNN tại nông thôn'!Print_Titles</vt:lpstr>
      <vt:lpstr>'8.1. Đất ở tại đô thị '!Print_Titles</vt:lpstr>
      <vt:lpstr>'8.3. Đất TMDV tại đô thị'!Print_Titles</vt:lpstr>
      <vt:lpstr>'8.5. Đất SXPNN tại đô thị'!Print_Titles</vt:lpstr>
      <vt:lpstr>'29.1. Đất ở tại nông thôn'!Vùng_In</vt:lpstr>
      <vt:lpstr>'29.2. Đất TMDV tại nông thôn'!Vùng_In</vt:lpstr>
      <vt:lpstr>'29.3. Đất SXPNN tại nông thôn'!Vùng_In</vt:lpstr>
      <vt:lpstr>'29.4.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2025-08-31T08:49:12Z</dcterms:modified>
</cp:coreProperties>
</file>